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ויקטור\שוטף\ביקורת\ביקורת 2021\רבעון 4.21\"/>
    </mc:Choice>
  </mc:AlternateContent>
  <xr:revisionPtr revIDLastSave="0" documentId="13_ncr:1_{CFC7CC14-F9FA-41BC-B165-05EE53F07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נספח 1" sheetId="1" r:id="rId1"/>
    <sheet name="נספח 2" sheetId="2" r:id="rId2"/>
    <sheet name="נספח 3" sheetId="3" r:id="rId3"/>
  </sheets>
  <definedNames>
    <definedName name="_xlnm.Print_Titles" localSheetId="2">'נספח 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86" i="3" l="1"/>
  <c r="B2" i="3" l="1"/>
  <c r="B2" i="2"/>
  <c r="B21" i="2" l="1"/>
  <c r="B24" i="1" l="1"/>
  <c r="B88" i="3"/>
  <c r="B23" i="1" l="1"/>
  <c r="B59" i="2" l="1"/>
  <c r="B17" i="3"/>
  <c r="B87" i="3" s="1"/>
  <c r="B32" i="2"/>
  <c r="B11" i="1" s="1"/>
  <c r="B58" i="2" l="1"/>
  <c r="B7" i="1"/>
  <c r="B20" i="1"/>
  <c r="B35" i="1" s="1"/>
  <c r="A1" i="3"/>
  <c r="A1" i="2"/>
  <c r="B32" i="1" l="1"/>
</calcChain>
</file>

<file path=xl/sharedStrings.xml><?xml version="1.0" encoding="utf-8"?>
<sst xmlns="http://schemas.openxmlformats.org/spreadsheetml/2006/main" count="161" uniqueCount="129">
  <si>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</si>
  <si>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</si>
  <si>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</si>
  <si>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</si>
  <si>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</si>
  <si>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</si>
  <si>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</si>
  <si>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</si>
  <si>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</si>
  <si>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</si>
  <si>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</si>
  <si>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</si>
  <si>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</si>
  <si>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</si>
  <si>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</si>
  <si>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</si>
  <si>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</si>
  <si>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</si>
  <si>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</si>
  <si>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</si>
  <si>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</si>
  <si>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</si>
  <si>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</si>
  <si>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</si>
  <si>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</si>
  <si>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</si>
  <si>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</si>
  <si>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</si>
  <si>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</si>
  <si>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</si>
  <si>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</si>
  <si>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</si>
  <si>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</si>
  <si>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</si>
  <si>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</si>
  <si>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א.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ההוצאות הישירות, שההוצאה בגינן מוגבלת לשיעור של 0.25% לפי התקנות (באחוזים) (סיכום סעיפים 3א,4, 5ב חלקי סך נכסים)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</si>
  <si>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</si>
  <si>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ברוקר ב'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</si>
  <si>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</si>
  <si>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</si>
  <si>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קסטודיאן ב'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</si>
  <si>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</si>
  <si>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גוף/יחיד ב'</t>
    </r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</si>
  <si>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</si>
  <si>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</si>
  <si>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</si>
  <si>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</si>
  <si>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</si>
  <si>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</si>
  <si>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</si>
  <si>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</si>
  <si>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</si>
  <si>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</si>
  <si>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</si>
  <si>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</si>
  <si>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</si>
  <si>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</si>
  <si>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</si>
  <si>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סך הכל עמלות ניהול חיצוני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</si>
  <si>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מנהל קרנות א'</t>
    </r>
  </si>
  <si>
    <r>
      <t>(2)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 xml:space="preserve"> מנהל קרנות ב'</t>
    </r>
  </si>
  <si>
    <t>אוסקר</t>
  </si>
  <si>
    <t>אקסלנס</t>
  </si>
  <si>
    <t xml:space="preserve">עוצ"מ חברה לניהול קופות גמל והשתלמות בע"מ. תוכנית קרן השתלמות עוצ"מ  </t>
  </si>
  <si>
    <t>מיטב דש</t>
  </si>
  <si>
    <t>בנק דיסקונט</t>
  </si>
  <si>
    <t>בנק לאומי</t>
  </si>
  <si>
    <t>בנק אגוד</t>
  </si>
  <si>
    <t>פסגות</t>
  </si>
  <si>
    <t>בנק מזרחי</t>
  </si>
  <si>
    <t>לידר</t>
  </si>
  <si>
    <t>נספח 1- סך התשלומים ששולמו בעד כל סוג של הוצאה ישירה לתקופה המסתיימת ביום</t>
  </si>
  <si>
    <t>נספח 2 – פרוט עמלות והוצאות לשנה המסתיימת ביום:</t>
  </si>
  <si>
    <t>נספח 3 - פירוט עמלות ניהול חיצוני לשנה המסתיימת ביום:</t>
  </si>
  <si>
    <t>תכלית תל בונד צ</t>
  </si>
  <si>
    <t>קסם תל בונד 20</t>
  </si>
  <si>
    <t>הראל סל תל בונד</t>
  </si>
  <si>
    <t>ISHARES MSCI EM</t>
  </si>
  <si>
    <t>CONSUMER DISCRE</t>
  </si>
  <si>
    <t>ENERGY SELECT S</t>
  </si>
  <si>
    <t>INDUSTRIAL SELE</t>
  </si>
  <si>
    <t>SPDR S&amp;P REGION</t>
  </si>
  <si>
    <t>PSCH-INVESCO S&amp;P</t>
  </si>
  <si>
    <t>COMMUNICATION S</t>
  </si>
  <si>
    <t>SPDR DOW JONES</t>
  </si>
  <si>
    <t>TECHNOLOGY SELE</t>
  </si>
  <si>
    <t>CONSUMER STAPLE</t>
  </si>
  <si>
    <t>HEALTH CARE SEL</t>
  </si>
  <si>
    <t>FINANCIAL SELEC</t>
  </si>
  <si>
    <t>POWERSHARES QQQ</t>
  </si>
  <si>
    <t>ISHARES MSCI GE</t>
  </si>
  <si>
    <t>SPDR S&amp;P 500 ET</t>
  </si>
  <si>
    <t>ISHARES MSCI IT</t>
  </si>
  <si>
    <t>ה.סך תשלומים בגין השקעה בקרנות סל ישראליות</t>
  </si>
  <si>
    <t>ו.סך תשלומים בגין השקעה בקרנות סל זרות</t>
  </si>
  <si>
    <r>
      <t>ב.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מתוך יתרת נכסים ממוצעת (באחוזים)</t>
    </r>
  </si>
  <si>
    <t>תשלום בגין השקעה בקרנות סל</t>
  </si>
  <si>
    <t>קרן סל ישראלית</t>
  </si>
  <si>
    <t>קרן סל זרה</t>
  </si>
  <si>
    <t>סך תשלום בגין השקעה בקרנות סל</t>
  </si>
  <si>
    <t>קרן אלפא ערך</t>
  </si>
  <si>
    <t>.MTFתא90</t>
  </si>
  <si>
    <t>פסגות סל תא 90</t>
  </si>
  <si>
    <t>US GLOBAL JETS</t>
  </si>
  <si>
    <t>בנק הפועלים</t>
  </si>
  <si>
    <t>פסגות סל תא נפט</t>
  </si>
  <si>
    <t>.MTFתא35</t>
  </si>
  <si>
    <t>Noked Bond</t>
  </si>
  <si>
    <t>Pareto</t>
  </si>
  <si>
    <t>פסגות סל תא 125</t>
  </si>
  <si>
    <t>ISHARES MSCI AL</t>
  </si>
  <si>
    <t>ISHARES MSCI CH</t>
  </si>
  <si>
    <t>KRANESHARES CSI</t>
  </si>
  <si>
    <t>GLOBAL X TELEME</t>
  </si>
  <si>
    <t>Noked Long</t>
  </si>
  <si>
    <t>Brosh Capital</t>
  </si>
  <si>
    <t>ISHARES MSCI SO</t>
  </si>
  <si>
    <t>תכלית גרמניה DAX30</t>
  </si>
  <si>
    <t>הראל סל תא נדלן</t>
  </si>
  <si>
    <t>ISHARES PHLX SE</t>
  </si>
  <si>
    <t>ARK INNOVATION</t>
  </si>
  <si>
    <t>פסגות סל גרמניה</t>
  </si>
  <si>
    <t>Vertical LP</t>
  </si>
  <si>
    <t>Hazavim Long</t>
  </si>
  <si>
    <t>VANECK VECTORS</t>
  </si>
  <si>
    <t>Hazavim Bnd</t>
  </si>
  <si>
    <t>גלבוע אקוויטי ישראל</t>
  </si>
  <si>
    <t>הראל סל תא 125</t>
  </si>
  <si>
    <t>INVESCO KBW 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</si>
</sst>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3"/>
      <color theme="1"/>
      <name val="Arial"/>
      <family val="2"/>
    </font>
    <font>
      <b/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3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right" vertical="center" readingOrder="2"/>
    </xf>
    <xf numFmtId="0" fontId="7" fillId="2" borderId="2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right" vertical="center" wrapText="1" readingOrder="2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right" vertical="center" wrapText="1" readingOrder="2"/>
    </xf>
    <xf numFmtId="0" fontId="9" fillId="2" borderId="4" xfId="0" applyFont="1" applyFill="1" applyBorder="1" applyAlignment="1">
      <alignment horizontal="right" vertical="center" wrapText="1" readingOrder="2"/>
    </xf>
    <xf numFmtId="0" fontId="10" fillId="2" borderId="4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right" vertical="center" wrapText="1" readingOrder="2"/>
    </xf>
    <xf numFmtId="0" fontId="12" fillId="2" borderId="4" xfId="0" applyFont="1" applyFill="1" applyBorder="1" applyAlignment="1">
      <alignment horizontal="right" vertical="center" wrapText="1" readingOrder="2"/>
    </xf>
    <xf numFmtId="0" fontId="12" fillId="2" borderId="6" xfId="0" applyFont="1" applyFill="1" applyBorder="1" applyAlignment="1">
      <alignment horizontal="right" vertical="center" wrapText="1" readingOrder="2"/>
    </xf>
    <xf numFmtId="0" fontId="12" fillId="2" borderId="3" xfId="0" applyFont="1" applyFill="1" applyBorder="1" applyAlignment="1">
      <alignment horizontal="right" vertical="center" wrapText="1" readingOrder="2"/>
    </xf>
    <xf numFmtId="0" fontId="12" fillId="2" borderId="1" xfId="0" applyFont="1" applyFill="1" applyBorder="1" applyAlignment="1">
      <alignment horizontal="right" vertical="center" wrapText="1" readingOrder="2"/>
    </xf>
    <xf numFmtId="0" fontId="12" fillId="2" borderId="2" xfId="0" applyFont="1" applyFill="1" applyBorder="1" applyAlignment="1">
      <alignment horizontal="right" vertical="center" wrapText="1" readingOrder="2"/>
    </xf>
    <xf numFmtId="0" fontId="5" fillId="0" borderId="0" xfId="0" applyFont="1" applyAlignment="1">
      <alignment horizontal="right" readingOrder="2"/>
    </xf>
    <xf numFmtId="0" fontId="12" fillId="2" borderId="5" xfId="0" applyFont="1" applyFill="1" applyBorder="1" applyAlignment="1">
      <alignment horizontal="right" vertical="center" wrapText="1" readingOrder="2"/>
    </xf>
    <xf numFmtId="0" fontId="7" fillId="2" borderId="1" xfId="0" applyFont="1" applyFill="1" applyBorder="1" applyAlignment="1">
      <alignment horizontal="right" vertical="center" wrapText="1" readingOrder="2"/>
    </xf>
    <xf numFmtId="0" fontId="4" fillId="2" borderId="3" xfId="0" applyFont="1" applyFill="1" applyBorder="1" applyAlignment="1">
      <alignment horizontal="right" vertical="center" wrapText="1" readingOrder="2"/>
    </xf>
    <xf numFmtId="0" fontId="9" fillId="2" borderId="3" xfId="0" applyFont="1" applyFill="1" applyBorder="1" applyAlignment="1">
      <alignment horizontal="right" vertical="center" wrapText="1" readingOrder="2"/>
    </xf>
    <xf numFmtId="0" fontId="4" fillId="2" borderId="5" xfId="0" applyFont="1" applyFill="1" applyBorder="1" applyAlignment="1">
      <alignment horizontal="right" vertical="center" wrapText="1" readingOrder="2"/>
    </xf>
    <xf numFmtId="0" fontId="9" fillId="2" borderId="2" xfId="0" applyFont="1" applyFill="1" applyBorder="1" applyAlignment="1">
      <alignment horizontal="right" vertical="center" wrapText="1" readingOrder="2"/>
    </xf>
    <xf numFmtId="0" fontId="12" fillId="2" borderId="4" xfId="0" applyFont="1" applyFill="1" applyBorder="1" applyAlignment="1">
      <alignment vertical="center" wrapText="1" readingOrder="2"/>
    </xf>
    <xf numFmtId="0" fontId="8" fillId="3" borderId="3" xfId="0" applyFont="1" applyFill="1" applyBorder="1" applyAlignment="1">
      <alignment vertical="center" wrapText="1" readingOrder="2"/>
    </xf>
    <xf numFmtId="0" fontId="12" fillId="2" borderId="6" xfId="0" applyFont="1" applyFill="1" applyBorder="1" applyAlignment="1">
      <alignment vertical="center" wrapText="1" readingOrder="2"/>
    </xf>
    <xf numFmtId="0" fontId="8" fillId="3" borderId="7" xfId="0" applyFont="1" applyFill="1" applyBorder="1" applyAlignment="1">
      <alignment vertical="center" wrapText="1" readingOrder="2"/>
    </xf>
    <xf numFmtId="0" fontId="12" fillId="2" borderId="2" xfId="0" applyFont="1" applyFill="1" applyBorder="1" applyAlignment="1">
      <alignment vertical="center" wrapText="1" readingOrder="2"/>
    </xf>
    <xf numFmtId="0" fontId="8" fillId="3" borderId="1" xfId="0" applyFont="1" applyFill="1" applyBorder="1" applyAlignment="1">
      <alignment vertical="center" wrapText="1" readingOrder="2"/>
    </xf>
    <xf numFmtId="2" fontId="8" fillId="3" borderId="1" xfId="0" applyNumberFormat="1" applyFont="1" applyFill="1" applyBorder="1" applyAlignment="1">
      <alignment vertical="center" wrapText="1" readingOrder="2"/>
    </xf>
    <xf numFmtId="0" fontId="6" fillId="0" borderId="0" xfId="0" applyFont="1" applyAlignment="1"/>
    <xf numFmtId="0" fontId="0" fillId="0" borderId="0" xfId="0" applyAlignment="1"/>
    <xf numFmtId="0" fontId="8" fillId="2" borderId="3" xfId="0" applyFont="1" applyFill="1" applyBorder="1" applyAlignment="1">
      <alignment vertical="center" wrapText="1" readingOrder="2"/>
    </xf>
    <xf numFmtId="0" fontId="3" fillId="3" borderId="1" xfId="0" applyFont="1" applyFill="1" applyBorder="1" applyAlignment="1">
      <alignment vertical="center" wrapText="1" readingOrder="2"/>
    </xf>
    <xf numFmtId="0" fontId="3" fillId="3" borderId="3" xfId="0" applyFont="1" applyFill="1" applyBorder="1" applyAlignment="1">
      <alignment vertical="center" wrapText="1" readingOrder="2"/>
    </xf>
    <xf numFmtId="0" fontId="3" fillId="2" borderId="3" xfId="0" applyFont="1" applyFill="1" applyBorder="1" applyAlignment="1">
      <alignment vertical="center" wrapText="1" readingOrder="2"/>
    </xf>
    <xf numFmtId="2" fontId="13" fillId="3" borderId="3" xfId="0" applyNumberFormat="1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 readingOrder="2"/>
    </xf>
    <xf numFmtId="164" fontId="13" fillId="3" borderId="3" xfId="1" applyNumberFormat="1" applyFont="1" applyFill="1" applyBorder="1" applyAlignment="1">
      <alignment vertical="center" wrapText="1" readingOrder="2"/>
    </xf>
    <xf numFmtId="0" fontId="6" fillId="0" borderId="0" xfId="0" applyFont="1" applyAlignment="1">
      <alignment horizontal="right" readingOrder="2"/>
    </xf>
    <xf numFmtId="10" fontId="13" fillId="3" borderId="1" xfId="0" applyNumberFormat="1" applyFont="1" applyFill="1" applyBorder="1" applyAlignment="1">
      <alignment horizontal="center" vertical="center" wrapText="1" readingOrder="2"/>
    </xf>
    <xf numFmtId="3" fontId="13" fillId="3" borderId="3" xfId="0" applyNumberFormat="1" applyFont="1" applyFill="1" applyBorder="1" applyAlignment="1">
      <alignment horizontal="center" vertical="center" wrapText="1" readingOrder="2"/>
    </xf>
    <xf numFmtId="2" fontId="13" fillId="3" borderId="3" xfId="0" applyNumberFormat="1" applyFont="1" applyFill="1" applyBorder="1" applyAlignment="1">
      <alignment horizontal="center" vertical="center" wrapText="1" readingOrder="1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/>
    <xf numFmtId="2" fontId="8" fillId="3" borderId="3" xfId="0" applyNumberFormat="1" applyFont="1" applyFill="1" applyBorder="1" applyAlignment="1">
      <alignment vertical="center" wrapText="1"/>
    </xf>
    <xf numFmtId="2" fontId="8" fillId="3" borderId="7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vertical="center" wrapText="1"/>
    </xf>
    <xf numFmtId="10" fontId="13" fillId="0" borderId="1" xfId="0" applyNumberFormat="1" applyFont="1" applyFill="1" applyBorder="1" applyAlignment="1">
      <alignment horizontal="center" vertical="center" wrapText="1" readingOrder="2"/>
    </xf>
    <xf numFmtId="2" fontId="8" fillId="3" borderId="3" xfId="0" applyNumberFormat="1" applyFont="1" applyFill="1" applyBorder="1" applyAlignment="1">
      <alignment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rightToLeft="1" tabSelected="1" view="pageBreakPreview" topLeftCell="A11" zoomScaleNormal="100" zoomScaleSheetLayoutView="100" workbookViewId="0">
      <selection activeCell="B37" sqref="B37"/>
    </sheetView>
  </sheetViews>
  <sheetFormatPr defaultRowHeight="15" x14ac:dyDescent="0.25"/>
  <cols>
    <col min="1" max="1" width="61.125" customWidth="1"/>
    <col min="2" max="2" width="9.125" style="41" bestFit="1" customWidth="1"/>
  </cols>
  <sheetData>
    <row r="1" spans="1:2" s="2" customFormat="1" x14ac:dyDescent="0.25">
      <c r="A1" s="2" t="s">
        <v>63</v>
      </c>
      <c r="B1" s="39"/>
    </row>
    <row r="2" spans="1:2" s="2" customFormat="1" x14ac:dyDescent="0.25">
      <c r="A2" s="2" t="s">
        <v>71</v>
      </c>
      <c r="B2" s="48">
        <v>44560</v>
      </c>
    </row>
    <row r="3" spans="1:2" ht="15.75" thickBot="1" x14ac:dyDescent="0.3"/>
    <row r="4" spans="1:2" s="6" customFormat="1" ht="15.75" thickBot="1" x14ac:dyDescent="0.3">
      <c r="A4" s="4"/>
      <c r="B4" s="40" t="s">
        <v>0</v>
      </c>
    </row>
    <row r="5" spans="1:2" s="6" customFormat="1" ht="17.25" thickBot="1" x14ac:dyDescent="0.3">
      <c r="A5" s="7" t="s">
        <v>1</v>
      </c>
      <c r="B5" s="42"/>
    </row>
    <row r="6" spans="1:2" s="6" customFormat="1" ht="17.25" thickBot="1" x14ac:dyDescent="0.3">
      <c r="A6" s="8" t="s">
        <v>2</v>
      </c>
      <c r="B6" s="38"/>
    </row>
    <row r="7" spans="1:2" s="6" customFormat="1" ht="17.25" thickBot="1" x14ac:dyDescent="0.3">
      <c r="A7" s="8" t="s">
        <v>3</v>
      </c>
      <c r="B7" s="37">
        <f>'נספח 2'!B21</f>
        <v>42.709999999999994</v>
      </c>
    </row>
    <row r="8" spans="1:2" s="6" customFormat="1" ht="17.25" thickBot="1" x14ac:dyDescent="0.3">
      <c r="A8" s="8"/>
      <c r="B8" s="42"/>
    </row>
    <row r="9" spans="1:2" s="6" customFormat="1" ht="17.25" thickBot="1" x14ac:dyDescent="0.3">
      <c r="A9" s="7" t="s">
        <v>4</v>
      </c>
      <c r="B9" s="42"/>
    </row>
    <row r="10" spans="1:2" s="6" customFormat="1" ht="17.25" thickBot="1" x14ac:dyDescent="0.3">
      <c r="A10" s="8" t="s">
        <v>5</v>
      </c>
      <c r="B10" s="38"/>
    </row>
    <row r="11" spans="1:2" s="6" customFormat="1" ht="17.25" thickBot="1" x14ac:dyDescent="0.3">
      <c r="A11" s="8" t="s">
        <v>6</v>
      </c>
      <c r="B11" s="37">
        <f>'נספח 2'!B32</f>
        <v>10.01</v>
      </c>
    </row>
    <row r="12" spans="1:2" s="6" customFormat="1" ht="17.25" thickBot="1" x14ac:dyDescent="0.3">
      <c r="A12" s="8"/>
      <c r="B12" s="42"/>
    </row>
    <row r="13" spans="1:2" s="6" customFormat="1" ht="17.25" thickBot="1" x14ac:dyDescent="0.3">
      <c r="A13" s="7" t="s">
        <v>7</v>
      </c>
      <c r="B13" s="42"/>
    </row>
    <row r="14" spans="1:2" s="6" customFormat="1" ht="17.25" thickBot="1" x14ac:dyDescent="0.3">
      <c r="A14" s="8" t="s">
        <v>8</v>
      </c>
      <c r="B14" s="38"/>
    </row>
    <row r="15" spans="1:2" s="6" customFormat="1" ht="17.25" thickBot="1" x14ac:dyDescent="0.3">
      <c r="A15" s="8" t="s">
        <v>9</v>
      </c>
      <c r="B15" s="38"/>
    </row>
    <row r="16" spans="1:2" s="6" customFormat="1" ht="17.25" thickBot="1" x14ac:dyDescent="0.3">
      <c r="A16" s="8" t="s">
        <v>10</v>
      </c>
      <c r="B16" s="38"/>
    </row>
    <row r="17" spans="1:2" s="6" customFormat="1" ht="17.25" thickBot="1" x14ac:dyDescent="0.3">
      <c r="A17" s="8"/>
      <c r="B17" s="42"/>
    </row>
    <row r="18" spans="1:2" s="6" customFormat="1" ht="17.25" thickBot="1" x14ac:dyDescent="0.3">
      <c r="A18" s="7" t="s">
        <v>11</v>
      </c>
      <c r="B18" s="42"/>
    </row>
    <row r="19" spans="1:2" s="6" customFormat="1" ht="17.25" thickBot="1" x14ac:dyDescent="0.3">
      <c r="A19" s="8" t="s">
        <v>12</v>
      </c>
      <c r="B19" s="38"/>
    </row>
    <row r="20" spans="1:2" s="6" customFormat="1" ht="17.25" thickBot="1" x14ac:dyDescent="0.3">
      <c r="A20" s="8" t="s">
        <v>13</v>
      </c>
      <c r="B20" s="37">
        <f>'נספח 3'!B17</f>
        <v>46.980000000000004</v>
      </c>
    </row>
    <row r="21" spans="1:2" s="6" customFormat="1" ht="17.25" thickBot="1" x14ac:dyDescent="0.3">
      <c r="A21" s="8" t="s">
        <v>14</v>
      </c>
      <c r="B21" s="38"/>
    </row>
    <row r="22" spans="1:2" s="6" customFormat="1" ht="17.25" thickBot="1" x14ac:dyDescent="0.3">
      <c r="A22" s="8" t="s">
        <v>15</v>
      </c>
      <c r="B22" s="38"/>
    </row>
    <row r="23" spans="1:2" s="6" customFormat="1" ht="17.25" thickBot="1" x14ac:dyDescent="0.3">
      <c r="A23" s="8" t="s">
        <v>93</v>
      </c>
      <c r="B23" s="47">
        <f>SUM('נספח 3'!B44:B55)</f>
        <v>-1.089030048952752</v>
      </c>
    </row>
    <row r="24" spans="1:2" s="6" customFormat="1" ht="17.25" thickBot="1" x14ac:dyDescent="0.3">
      <c r="A24" s="8" t="s">
        <v>94</v>
      </c>
      <c r="B24" s="37">
        <f>SUM('נספח 3'!B57:B85)</f>
        <v>23.022446506128158</v>
      </c>
    </row>
    <row r="25" spans="1:2" s="6" customFormat="1" ht="17.25" thickBot="1" x14ac:dyDescent="0.3">
      <c r="A25" s="8" t="s">
        <v>16</v>
      </c>
      <c r="B25" s="38"/>
    </row>
    <row r="26" spans="1:2" s="6" customFormat="1" ht="17.25" thickBot="1" x14ac:dyDescent="0.3">
      <c r="A26" s="8" t="s">
        <v>17</v>
      </c>
      <c r="B26" s="38"/>
    </row>
    <row r="27" spans="1:2" s="6" customFormat="1" ht="17.25" thickBot="1" x14ac:dyDescent="0.3">
      <c r="A27" s="8"/>
      <c r="B27" s="42"/>
    </row>
    <row r="28" spans="1:2" s="6" customFormat="1" ht="17.25" thickBot="1" x14ac:dyDescent="0.3">
      <c r="A28" s="7" t="s">
        <v>18</v>
      </c>
      <c r="B28" s="42"/>
    </row>
    <row r="29" spans="1:2" s="6" customFormat="1" ht="17.25" thickBot="1" x14ac:dyDescent="0.3">
      <c r="A29" s="8" t="s">
        <v>19</v>
      </c>
      <c r="B29" s="38"/>
    </row>
    <row r="30" spans="1:2" s="6" customFormat="1" ht="17.25" thickBot="1" x14ac:dyDescent="0.3">
      <c r="A30" s="8" t="s">
        <v>20</v>
      </c>
      <c r="B30" s="38"/>
    </row>
    <row r="31" spans="1:2" s="6" customFormat="1" ht="17.25" thickBot="1" x14ac:dyDescent="0.3">
      <c r="A31" s="8"/>
      <c r="B31" s="42"/>
    </row>
    <row r="32" spans="1:2" s="6" customFormat="1" ht="17.25" thickBot="1" x14ac:dyDescent="0.3">
      <c r="A32" s="7" t="s">
        <v>34</v>
      </c>
      <c r="B32" s="37">
        <f>SUM(B6:B30)</f>
        <v>121.6334164571754</v>
      </c>
    </row>
    <row r="33" spans="1:2" s="6" customFormat="1" ht="17.25" thickBot="1" x14ac:dyDescent="0.3">
      <c r="A33" s="9"/>
      <c r="B33" s="42"/>
    </row>
    <row r="34" spans="1:2" s="6" customFormat="1" ht="17.25" thickBot="1" x14ac:dyDescent="0.3">
      <c r="A34" s="7" t="s">
        <v>21</v>
      </c>
      <c r="B34" s="38"/>
    </row>
    <row r="35" spans="1:2" s="6" customFormat="1" ht="26.25" thickBot="1" x14ac:dyDescent="0.3">
      <c r="A35" s="10" t="s">
        <v>35</v>
      </c>
      <c r="B35" s="45">
        <f>SUM(B19:B26)/B38</f>
        <v>1.1539226814215337E-3</v>
      </c>
    </row>
    <row r="36" spans="1:2" s="6" customFormat="1" ht="17.25" thickBot="1" x14ac:dyDescent="0.3">
      <c r="A36" s="23" t="s">
        <v>95</v>
      </c>
      <c r="B36" s="60">
        <f>B32/((59721+64035)/2)</f>
        <v>1.9656972826719576E-3</v>
      </c>
    </row>
    <row r="37" spans="1:2" s="6" customFormat="1" ht="17.25" thickBot="1" x14ac:dyDescent="0.3">
      <c r="A37" s="8"/>
      <c r="B37" s="42"/>
    </row>
    <row r="38" spans="1:2" s="6" customFormat="1" ht="17.25" thickBot="1" x14ac:dyDescent="0.3">
      <c r="A38" s="8" t="s">
        <v>22</v>
      </c>
      <c r="B38" s="46">
        <v>59721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9"/>
  <sheetViews>
    <sheetView rightToLeft="1" view="pageBreakPreview" topLeftCell="A9" zoomScale="115" zoomScaleNormal="100" zoomScaleSheetLayoutView="115" workbookViewId="0">
      <selection activeCell="B32" sqref="B32"/>
    </sheetView>
  </sheetViews>
  <sheetFormatPr defaultRowHeight="14.25" x14ac:dyDescent="0.2"/>
  <cols>
    <col min="1" max="1" width="46" customWidth="1"/>
    <col min="2" max="2" width="9.25" style="32" customWidth="1"/>
  </cols>
  <sheetData>
    <row r="1" spans="1:2" s="2" customFormat="1" ht="15" x14ac:dyDescent="0.25">
      <c r="A1" s="2" t="str">
        <f>'נספח 1'!A1</f>
        <v xml:space="preserve">עוצ"מ חברה לניהול קופות גמל והשתלמות בע"מ. תוכנית קרן השתלמות עוצ"מ  </v>
      </c>
      <c r="B1" s="31"/>
    </row>
    <row r="2" spans="1:2" s="2" customFormat="1" ht="15" x14ac:dyDescent="0.25">
      <c r="A2" s="3" t="s">
        <v>72</v>
      </c>
      <c r="B2" s="49">
        <f>'נספח 1'!B2</f>
        <v>44560</v>
      </c>
    </row>
    <row r="3" spans="1:2" ht="15" thickBot="1" x14ac:dyDescent="0.25">
      <c r="A3" s="1"/>
    </row>
    <row r="4" spans="1:2" s="6" customFormat="1" ht="15.75" thickBot="1" x14ac:dyDescent="0.3">
      <c r="A4" s="4"/>
      <c r="B4" s="40" t="s">
        <v>0</v>
      </c>
    </row>
    <row r="5" spans="1:2" s="6" customFormat="1" ht="17.25" thickBot="1" x14ac:dyDescent="0.3">
      <c r="A5" s="11" t="s">
        <v>23</v>
      </c>
      <c r="B5" s="33"/>
    </row>
    <row r="6" spans="1:2" s="6" customFormat="1" ht="17.25" thickBot="1" x14ac:dyDescent="0.3">
      <c r="A6" s="11" t="s">
        <v>24</v>
      </c>
      <c r="B6" s="33"/>
    </row>
    <row r="7" spans="1:2" s="6" customFormat="1" ht="17.25" thickBot="1" x14ac:dyDescent="0.3">
      <c r="A7" s="12" t="s">
        <v>36</v>
      </c>
      <c r="B7" s="25"/>
    </row>
    <row r="8" spans="1:2" s="6" customFormat="1" ht="15.75" customHeight="1" thickBot="1" x14ac:dyDescent="0.3">
      <c r="A8" s="13" t="s">
        <v>37</v>
      </c>
      <c r="B8" s="27"/>
    </row>
    <row r="9" spans="1:2" s="6" customFormat="1" ht="15" customHeight="1" thickBot="1" x14ac:dyDescent="0.3">
      <c r="A9" s="15" t="s">
        <v>38</v>
      </c>
      <c r="B9" s="29"/>
    </row>
    <row r="10" spans="1:2" s="6" customFormat="1" ht="17.25" thickBot="1" x14ac:dyDescent="0.3">
      <c r="A10" s="11" t="s">
        <v>25</v>
      </c>
      <c r="B10" s="33"/>
    </row>
    <row r="11" spans="1:2" s="6" customFormat="1" ht="17.25" thickBot="1" x14ac:dyDescent="0.3">
      <c r="A11" s="24" t="s">
        <v>61</v>
      </c>
      <c r="B11" s="50">
        <v>34.159999999999997</v>
      </c>
    </row>
    <row r="12" spans="1:2" s="6" customFormat="1" ht="15.75" customHeight="1" thickBot="1" x14ac:dyDescent="0.3">
      <c r="A12" s="26" t="s">
        <v>104</v>
      </c>
      <c r="B12" s="51">
        <v>2.71</v>
      </c>
    </row>
    <row r="13" spans="1:2" s="6" customFormat="1" ht="15" customHeight="1" thickBot="1" x14ac:dyDescent="0.3">
      <c r="A13" s="28" t="s">
        <v>64</v>
      </c>
      <c r="B13" s="52">
        <v>0.37</v>
      </c>
    </row>
    <row r="14" spans="1:2" s="6" customFormat="1" ht="15" customHeight="1" thickBot="1" x14ac:dyDescent="0.3">
      <c r="A14" s="24" t="s">
        <v>69</v>
      </c>
      <c r="B14" s="50">
        <v>0.26</v>
      </c>
    </row>
    <row r="15" spans="1:2" s="6" customFormat="1" ht="15" customHeight="1" thickBot="1" x14ac:dyDescent="0.3">
      <c r="A15" s="24" t="s">
        <v>62</v>
      </c>
      <c r="B15" s="50">
        <v>0.97</v>
      </c>
    </row>
    <row r="16" spans="1:2" s="6" customFormat="1" ht="15" customHeight="1" thickBot="1" x14ac:dyDescent="0.3">
      <c r="A16" s="24" t="s">
        <v>65</v>
      </c>
      <c r="B16" s="50">
        <v>0.75</v>
      </c>
    </row>
    <row r="17" spans="1:2" s="6" customFormat="1" ht="15" customHeight="1" thickBot="1" x14ac:dyDescent="0.3">
      <c r="A17" s="24" t="s">
        <v>68</v>
      </c>
      <c r="B17" s="50">
        <v>0</v>
      </c>
    </row>
    <row r="18" spans="1:2" s="6" customFormat="1" ht="15" customHeight="1" thickBot="1" x14ac:dyDescent="0.3">
      <c r="A18" s="24" t="s">
        <v>66</v>
      </c>
      <c r="B18" s="50">
        <v>0.47</v>
      </c>
    </row>
    <row r="19" spans="1:2" s="6" customFormat="1" ht="15" customHeight="1" thickBot="1" x14ac:dyDescent="0.3">
      <c r="A19" s="24" t="s">
        <v>67</v>
      </c>
      <c r="B19" s="50">
        <v>0.38</v>
      </c>
    </row>
    <row r="20" spans="1:2" s="6" customFormat="1" ht="15" customHeight="1" thickBot="1" x14ac:dyDescent="0.3">
      <c r="A20" s="24" t="s">
        <v>70</v>
      </c>
      <c r="B20" s="50">
        <v>2.64</v>
      </c>
    </row>
    <row r="21" spans="1:2" s="6" customFormat="1" ht="17.25" thickBot="1" x14ac:dyDescent="0.3">
      <c r="A21" s="11" t="s">
        <v>26</v>
      </c>
      <c r="B21" s="37">
        <f>SUM(B7:B20)</f>
        <v>42.709999999999994</v>
      </c>
    </row>
    <row r="22" spans="1:2" s="6" customFormat="1" ht="17.25" thickBot="1" x14ac:dyDescent="0.3">
      <c r="A22" s="7"/>
      <c r="B22" s="33"/>
    </row>
    <row r="23" spans="1:2" s="6" customFormat="1" ht="17.25" thickBot="1" x14ac:dyDescent="0.3">
      <c r="A23" s="11" t="s">
        <v>27</v>
      </c>
      <c r="B23" s="33"/>
    </row>
    <row r="24" spans="1:2" s="6" customFormat="1" ht="17.25" thickBot="1" x14ac:dyDescent="0.3">
      <c r="A24" s="11" t="s">
        <v>24</v>
      </c>
      <c r="B24" s="33"/>
    </row>
    <row r="25" spans="1:2" s="6" customFormat="1" ht="17.25" thickBot="1" x14ac:dyDescent="0.3">
      <c r="A25" s="12" t="s">
        <v>39</v>
      </c>
      <c r="B25" s="25"/>
    </row>
    <row r="26" spans="1:2" s="6" customFormat="1" ht="15.75" customHeight="1" thickBot="1" x14ac:dyDescent="0.3">
      <c r="A26" s="13" t="s">
        <v>40</v>
      </c>
      <c r="B26" s="27"/>
    </row>
    <row r="27" spans="1:2" s="6" customFormat="1" ht="15.75" customHeight="1" thickBot="1" x14ac:dyDescent="0.3">
      <c r="A27" s="16" t="s">
        <v>38</v>
      </c>
      <c r="B27" s="29"/>
    </row>
    <row r="28" spans="1:2" s="6" customFormat="1" ht="17.25" thickBot="1" x14ac:dyDescent="0.3">
      <c r="A28" s="11" t="s">
        <v>25</v>
      </c>
      <c r="B28" s="33"/>
    </row>
    <row r="29" spans="1:2" s="6" customFormat="1" ht="17.25" thickBot="1" x14ac:dyDescent="0.3">
      <c r="A29" s="12" t="s">
        <v>39</v>
      </c>
      <c r="B29" s="25"/>
    </row>
    <row r="30" spans="1:2" s="6" customFormat="1" ht="15.75" customHeight="1" thickBot="1" x14ac:dyDescent="0.3">
      <c r="A30" s="13" t="s">
        <v>40</v>
      </c>
      <c r="B30" s="27"/>
    </row>
    <row r="31" spans="1:2" s="6" customFormat="1" ht="15.75" customHeight="1" thickBot="1" x14ac:dyDescent="0.3">
      <c r="A31" s="16" t="s">
        <v>38</v>
      </c>
      <c r="B31" s="30">
        <v>10.01</v>
      </c>
    </row>
    <row r="32" spans="1:2" s="6" customFormat="1" ht="17.25" thickBot="1" x14ac:dyDescent="0.3">
      <c r="A32" s="11" t="s">
        <v>28</v>
      </c>
      <c r="B32" s="37">
        <f>SUM(B25:B31)</f>
        <v>10.01</v>
      </c>
    </row>
    <row r="33" spans="1:2" s="6" customFormat="1" ht="17.25" thickBot="1" x14ac:dyDescent="0.3">
      <c r="A33" s="8"/>
      <c r="B33" s="33"/>
    </row>
    <row r="34" spans="1:2" s="6" customFormat="1" ht="17.25" thickBot="1" x14ac:dyDescent="0.3">
      <c r="A34" s="11" t="s">
        <v>29</v>
      </c>
      <c r="B34" s="33"/>
    </row>
    <row r="35" spans="1:2" s="6" customFormat="1" ht="17.25" thickBot="1" x14ac:dyDescent="0.3">
      <c r="A35" s="12" t="s">
        <v>41</v>
      </c>
      <c r="B35" s="25"/>
    </row>
    <row r="36" spans="1:2" s="6" customFormat="1" ht="15.75" customHeight="1" thickBot="1" x14ac:dyDescent="0.3">
      <c r="A36" s="13" t="s">
        <v>42</v>
      </c>
      <c r="B36" s="27"/>
    </row>
    <row r="37" spans="1:2" s="6" customFormat="1" ht="15.75" customHeight="1" thickBot="1" x14ac:dyDescent="0.3">
      <c r="A37" s="16" t="s">
        <v>38</v>
      </c>
      <c r="B37" s="29"/>
    </row>
    <row r="38" spans="1:2" s="6" customFormat="1" ht="17.25" thickBot="1" x14ac:dyDescent="0.3">
      <c r="A38" s="11" t="s">
        <v>30</v>
      </c>
      <c r="B38" s="25"/>
    </row>
    <row r="39" spans="1:2" s="6" customFormat="1" ht="17.25" thickBot="1" x14ac:dyDescent="0.3">
      <c r="A39" s="11"/>
      <c r="B39" s="33"/>
    </row>
    <row r="40" spans="1:2" s="6" customFormat="1" ht="17.25" thickBot="1" x14ac:dyDescent="0.3">
      <c r="A40" s="11" t="s">
        <v>31</v>
      </c>
      <c r="B40" s="33"/>
    </row>
    <row r="41" spans="1:2" s="6" customFormat="1" ht="17.25" thickBot="1" x14ac:dyDescent="0.3">
      <c r="A41" s="12" t="s">
        <v>41</v>
      </c>
      <c r="B41" s="25"/>
    </row>
    <row r="42" spans="1:2" s="6" customFormat="1" ht="15.75" customHeight="1" thickBot="1" x14ac:dyDescent="0.3">
      <c r="A42" s="13" t="s">
        <v>42</v>
      </c>
      <c r="B42" s="27"/>
    </row>
    <row r="43" spans="1:2" s="6" customFormat="1" ht="15.75" customHeight="1" thickBot="1" x14ac:dyDescent="0.3">
      <c r="A43" s="16" t="s">
        <v>38</v>
      </c>
      <c r="B43" s="29"/>
    </row>
    <row r="44" spans="1:2" s="6" customFormat="1" ht="17.25" thickBot="1" x14ac:dyDescent="0.3">
      <c r="A44" s="11" t="s">
        <v>32</v>
      </c>
      <c r="B44" s="25"/>
    </row>
    <row r="45" spans="1:2" s="6" customFormat="1" ht="17.25" thickBot="1" x14ac:dyDescent="0.3">
      <c r="A45" s="8"/>
      <c r="B45" s="33"/>
    </row>
    <row r="46" spans="1:2" s="6" customFormat="1" ht="17.25" thickBot="1" x14ac:dyDescent="0.3">
      <c r="A46" s="11" t="s">
        <v>33</v>
      </c>
      <c r="B46" s="33"/>
    </row>
    <row r="47" spans="1:2" s="6" customFormat="1" ht="17.25" thickBot="1" x14ac:dyDescent="0.3">
      <c r="A47" s="12" t="s">
        <v>41</v>
      </c>
      <c r="B47" s="25"/>
    </row>
    <row r="48" spans="1:2" ht="17.25" thickBot="1" x14ac:dyDescent="0.25">
      <c r="A48" s="15" t="s">
        <v>42</v>
      </c>
      <c r="B48" s="34"/>
    </row>
    <row r="49" spans="1:2" ht="17.25" thickBot="1" x14ac:dyDescent="0.25">
      <c r="A49" s="21" t="s">
        <v>38</v>
      </c>
      <c r="B49" s="35"/>
    </row>
    <row r="50" spans="1:2" ht="17.25" thickBot="1" x14ac:dyDescent="0.25">
      <c r="A50" s="20" t="s">
        <v>43</v>
      </c>
      <c r="B50" s="36"/>
    </row>
    <row r="51" spans="1:2" ht="17.25" thickBot="1" x14ac:dyDescent="0.25">
      <c r="A51" s="21"/>
      <c r="B51" s="36"/>
    </row>
    <row r="52" spans="1:2" ht="17.25" thickBot="1" x14ac:dyDescent="0.25">
      <c r="A52" s="20" t="s">
        <v>44</v>
      </c>
      <c r="B52" s="36"/>
    </row>
    <row r="53" spans="1:2" ht="17.25" thickBot="1" x14ac:dyDescent="0.25">
      <c r="A53" s="14" t="s">
        <v>41</v>
      </c>
      <c r="B53" s="35"/>
    </row>
    <row r="54" spans="1:2" ht="17.25" thickBot="1" x14ac:dyDescent="0.25">
      <c r="A54" s="14" t="s">
        <v>42</v>
      </c>
      <c r="B54" s="35"/>
    </row>
    <row r="55" spans="1:2" ht="17.25" thickBot="1" x14ac:dyDescent="0.25">
      <c r="A55" s="21" t="s">
        <v>38</v>
      </c>
      <c r="B55" s="35"/>
    </row>
    <row r="56" spans="1:2" ht="17.25" thickBot="1" x14ac:dyDescent="0.25">
      <c r="A56" s="20" t="s">
        <v>45</v>
      </c>
      <c r="B56" s="35"/>
    </row>
    <row r="57" spans="1:2" ht="17.25" thickBot="1" x14ac:dyDescent="0.25">
      <c r="A57" s="21"/>
      <c r="B57" s="36"/>
    </row>
    <row r="58" spans="1:2" ht="17.25" thickBot="1" x14ac:dyDescent="0.25">
      <c r="A58" s="20" t="s">
        <v>46</v>
      </c>
      <c r="B58" s="37">
        <f>+B21+B32</f>
        <v>52.719999999999992</v>
      </c>
    </row>
    <row r="59" spans="1:2" ht="17.25" thickBot="1" x14ac:dyDescent="0.25">
      <c r="A59" s="20" t="s">
        <v>47</v>
      </c>
      <c r="B59" s="43">
        <f>'נספח 1'!B38</f>
        <v>59721</v>
      </c>
    </row>
  </sheetData>
  <pageMargins left="0.7" right="0.7" top="0.75" bottom="0.37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8"/>
  <sheetViews>
    <sheetView rightToLeft="1" view="pageBreakPreview" zoomScale="115" zoomScaleNormal="100" zoomScaleSheetLayoutView="115" workbookViewId="0">
      <selection activeCell="B84" sqref="B84"/>
    </sheetView>
  </sheetViews>
  <sheetFormatPr defaultRowHeight="14.25" x14ac:dyDescent="0.2"/>
  <cols>
    <col min="1" max="1" width="46" customWidth="1"/>
    <col min="2" max="2" width="9.375" style="32" customWidth="1"/>
  </cols>
  <sheetData>
    <row r="1" spans="1:2" s="2" customFormat="1" ht="15" x14ac:dyDescent="0.25">
      <c r="A1" s="2" t="str">
        <f>'נספח 1'!A1</f>
        <v xml:space="preserve">עוצ"מ חברה לניהול קופות גמל והשתלמות בע"מ. תוכנית קרן השתלמות עוצ"מ  </v>
      </c>
      <c r="B1" s="31"/>
    </row>
    <row r="2" spans="1:2" s="2" customFormat="1" ht="15" x14ac:dyDescent="0.25">
      <c r="A2" s="2" t="s">
        <v>73</v>
      </c>
      <c r="B2" s="49">
        <f>'נספח 1'!B2</f>
        <v>44560</v>
      </c>
    </row>
    <row r="3" spans="1:2" ht="15" thickBot="1" x14ac:dyDescent="0.25"/>
    <row r="4" spans="1:2" s="17" customFormat="1" ht="15.75" thickBot="1" x14ac:dyDescent="0.3">
      <c r="A4" s="19"/>
      <c r="B4" s="53" t="s">
        <v>0</v>
      </c>
    </row>
    <row r="5" spans="1:2" s="17" customFormat="1" ht="17.25" thickBot="1" x14ac:dyDescent="0.3">
      <c r="A5" s="20" t="s">
        <v>48</v>
      </c>
      <c r="B5" s="54"/>
    </row>
    <row r="6" spans="1:2" s="17" customFormat="1" ht="17.25" thickBot="1" x14ac:dyDescent="0.3">
      <c r="A6" s="15" t="s">
        <v>100</v>
      </c>
      <c r="B6" s="50">
        <v>15.72</v>
      </c>
    </row>
    <row r="7" spans="1:2" s="17" customFormat="1" ht="17.25" thickBot="1" x14ac:dyDescent="0.3">
      <c r="A7" s="15" t="s">
        <v>114</v>
      </c>
      <c r="B7" s="50">
        <v>7.23</v>
      </c>
    </row>
    <row r="8" spans="1:2" s="17" customFormat="1" ht="17.25" thickBot="1" x14ac:dyDescent="0.3">
      <c r="A8" s="15" t="s">
        <v>107</v>
      </c>
      <c r="B8" s="50">
        <v>5.39</v>
      </c>
    </row>
    <row r="9" spans="1:2" s="17" customFormat="1" ht="17.25" thickBot="1" x14ac:dyDescent="0.3">
      <c r="A9" s="15" t="s">
        <v>108</v>
      </c>
      <c r="B9" s="50">
        <v>4.78</v>
      </c>
    </row>
    <row r="10" spans="1:2" s="17" customFormat="1" ht="17.25" thickBot="1" x14ac:dyDescent="0.3">
      <c r="A10" s="15" t="s">
        <v>115</v>
      </c>
      <c r="B10" s="50">
        <v>9.1199999999999992</v>
      </c>
    </row>
    <row r="11" spans="1:2" s="17" customFormat="1" ht="17.25" thickBot="1" x14ac:dyDescent="0.3">
      <c r="A11" s="15" t="s">
        <v>122</v>
      </c>
      <c r="B11" s="61">
        <v>1.7</v>
      </c>
    </row>
    <row r="12" spans="1:2" s="17" customFormat="1" ht="17.25" thickBot="1" x14ac:dyDescent="0.3">
      <c r="A12" s="15" t="s">
        <v>123</v>
      </c>
      <c r="B12" s="61">
        <v>1.43</v>
      </c>
    </row>
    <row r="13" spans="1:2" s="17" customFormat="1" ht="17.25" thickBot="1" x14ac:dyDescent="0.3">
      <c r="A13" s="15" t="s">
        <v>125</v>
      </c>
      <c r="B13" s="61">
        <v>1.1100000000000001</v>
      </c>
    </row>
    <row r="14" spans="1:2" s="17" customFormat="1" ht="17.25" thickBot="1" x14ac:dyDescent="0.3">
      <c r="A14" s="15" t="s">
        <v>126</v>
      </c>
      <c r="B14" s="61">
        <v>0.5</v>
      </c>
    </row>
    <row r="15" spans="1:2" s="17" customFormat="1" ht="15.75" customHeight="1" thickBot="1" x14ac:dyDescent="0.3">
      <c r="A15" s="18" t="s">
        <v>42</v>
      </c>
      <c r="B15" s="57"/>
    </row>
    <row r="16" spans="1:2" s="17" customFormat="1" ht="15.75" customHeight="1" thickBot="1" x14ac:dyDescent="0.3">
      <c r="A16" s="15" t="s">
        <v>38</v>
      </c>
      <c r="B16" s="56"/>
    </row>
    <row r="17" spans="1:2" s="17" customFormat="1" ht="17.25" thickBot="1" x14ac:dyDescent="0.3">
      <c r="A17" s="20" t="s">
        <v>49</v>
      </c>
      <c r="B17" s="58">
        <f>SUM(B6:B16)</f>
        <v>46.980000000000004</v>
      </c>
    </row>
    <row r="18" spans="1:2" s="17" customFormat="1" ht="17.25" thickBot="1" x14ac:dyDescent="0.3">
      <c r="A18" s="21"/>
      <c r="B18" s="55"/>
    </row>
    <row r="19" spans="1:2" s="17" customFormat="1" ht="17.25" thickBot="1" x14ac:dyDescent="0.3">
      <c r="A19" s="20" t="s">
        <v>50</v>
      </c>
      <c r="B19" s="55"/>
    </row>
    <row r="20" spans="1:2" s="17" customFormat="1" ht="17.25" thickBot="1" x14ac:dyDescent="0.3">
      <c r="A20" s="14" t="s">
        <v>41</v>
      </c>
      <c r="B20" s="55"/>
    </row>
    <row r="21" spans="1:2" s="17" customFormat="1" ht="15.75" customHeight="1" thickBot="1" x14ac:dyDescent="0.3">
      <c r="A21" s="18" t="s">
        <v>42</v>
      </c>
      <c r="B21" s="57"/>
    </row>
    <row r="22" spans="1:2" s="17" customFormat="1" ht="15" customHeight="1" thickBot="1" x14ac:dyDescent="0.3">
      <c r="A22" s="15" t="s">
        <v>38</v>
      </c>
      <c r="B22" s="56"/>
    </row>
    <row r="23" spans="1:2" s="17" customFormat="1" ht="17.25" thickBot="1" x14ac:dyDescent="0.3">
      <c r="A23" s="20" t="s">
        <v>51</v>
      </c>
      <c r="B23" s="54"/>
    </row>
    <row r="24" spans="1:2" s="17" customFormat="1" ht="17.25" thickBot="1" x14ac:dyDescent="0.3">
      <c r="A24" s="21"/>
      <c r="B24" s="54"/>
    </row>
    <row r="25" spans="1:2" s="17" customFormat="1" ht="17.25" thickBot="1" x14ac:dyDescent="0.3">
      <c r="A25" s="20" t="s">
        <v>52</v>
      </c>
      <c r="B25" s="54"/>
    </row>
    <row r="26" spans="1:2" s="17" customFormat="1" ht="17.25" thickBot="1" x14ac:dyDescent="0.3">
      <c r="A26" s="14" t="s">
        <v>41</v>
      </c>
      <c r="B26" s="55"/>
    </row>
    <row r="27" spans="1:2" s="17" customFormat="1" ht="15.75" customHeight="1" thickBot="1" x14ac:dyDescent="0.3">
      <c r="A27" s="18" t="s">
        <v>42</v>
      </c>
      <c r="B27" s="57"/>
    </row>
    <row r="28" spans="1:2" s="17" customFormat="1" ht="15.75" customHeight="1" thickBot="1" x14ac:dyDescent="0.3">
      <c r="A28" s="15" t="s">
        <v>38</v>
      </c>
      <c r="B28" s="56"/>
    </row>
    <row r="29" spans="1:2" s="17" customFormat="1" ht="17.25" thickBot="1" x14ac:dyDescent="0.3">
      <c r="A29" s="20" t="s">
        <v>53</v>
      </c>
      <c r="B29" s="54"/>
    </row>
    <row r="30" spans="1:2" s="17" customFormat="1" ht="17.25" thickBot="1" x14ac:dyDescent="0.3">
      <c r="A30" s="21"/>
      <c r="B30" s="55"/>
    </row>
    <row r="31" spans="1:2" s="17" customFormat="1" ht="15" customHeight="1" thickBot="1" x14ac:dyDescent="0.3">
      <c r="A31" s="22" t="s">
        <v>54</v>
      </c>
      <c r="B31" s="57"/>
    </row>
    <row r="32" spans="1:2" s="17" customFormat="1" ht="17.25" thickBot="1" x14ac:dyDescent="0.3">
      <c r="A32" s="5" t="s">
        <v>55</v>
      </c>
      <c r="B32" s="56"/>
    </row>
    <row r="33" spans="1:2" s="17" customFormat="1" ht="17.25" thickBot="1" x14ac:dyDescent="0.3">
      <c r="A33" s="14" t="s">
        <v>59</v>
      </c>
      <c r="B33" s="55"/>
    </row>
    <row r="34" spans="1:2" s="17" customFormat="1" ht="17.25" thickBot="1" x14ac:dyDescent="0.3">
      <c r="A34" s="14" t="s">
        <v>60</v>
      </c>
      <c r="B34" s="54"/>
    </row>
    <row r="35" spans="1:2" s="17" customFormat="1" ht="17.25" thickBot="1" x14ac:dyDescent="0.3">
      <c r="A35" s="14" t="s">
        <v>38</v>
      </c>
      <c r="B35" s="55"/>
    </row>
    <row r="36" spans="1:2" s="17" customFormat="1" ht="17.25" thickBot="1" x14ac:dyDescent="0.3">
      <c r="A36" s="20" t="s">
        <v>56</v>
      </c>
      <c r="B36" s="55"/>
    </row>
    <row r="37" spans="1:2" s="17" customFormat="1" ht="17.25" thickBot="1" x14ac:dyDescent="0.3">
      <c r="A37" s="14" t="s">
        <v>59</v>
      </c>
      <c r="B37" s="55"/>
    </row>
    <row r="38" spans="1:2" s="17" customFormat="1" ht="17.25" thickBot="1" x14ac:dyDescent="0.3">
      <c r="A38" s="14" t="s">
        <v>60</v>
      </c>
      <c r="B38" s="55"/>
    </row>
    <row r="39" spans="1:2" s="17" customFormat="1" ht="17.25" thickBot="1" x14ac:dyDescent="0.3">
      <c r="A39" s="14" t="s">
        <v>38</v>
      </c>
      <c r="B39" s="54"/>
    </row>
    <row r="40" spans="1:2" s="17" customFormat="1" ht="17.25" thickBot="1" x14ac:dyDescent="0.3">
      <c r="A40" s="20" t="s">
        <v>57</v>
      </c>
      <c r="B40" s="54"/>
    </row>
    <row r="41" spans="1:2" s="17" customFormat="1" ht="17.25" thickBot="1" x14ac:dyDescent="0.3">
      <c r="A41" s="21"/>
      <c r="B41" s="55"/>
    </row>
    <row r="42" spans="1:2" s="17" customFormat="1" ht="17.25" thickBot="1" x14ac:dyDescent="0.3">
      <c r="A42" s="20" t="s">
        <v>96</v>
      </c>
      <c r="B42" s="55"/>
    </row>
    <row r="43" spans="1:2" s="17" customFormat="1" ht="17.25" thickBot="1" x14ac:dyDescent="0.3">
      <c r="A43" s="20" t="s">
        <v>97</v>
      </c>
      <c r="B43" s="55"/>
    </row>
    <row r="44" spans="1:2" s="17" customFormat="1" ht="17.25" thickBot="1" x14ac:dyDescent="0.3">
      <c r="A44" s="14" t="s">
        <v>74</v>
      </c>
      <c r="B44" s="50">
        <v>-0.32883432464809575</v>
      </c>
    </row>
    <row r="45" spans="1:2" s="17" customFormat="1" ht="17.25" thickBot="1" x14ac:dyDescent="0.3">
      <c r="A45" s="14" t="s">
        <v>75</v>
      </c>
      <c r="B45" s="50">
        <v>-0.33437618348568171</v>
      </c>
    </row>
    <row r="46" spans="1:2" s="17" customFormat="1" ht="17.25" thickBot="1" x14ac:dyDescent="0.3">
      <c r="A46" s="14" t="s">
        <v>102</v>
      </c>
      <c r="B46" s="50">
        <v>1.5632210042081325E-2</v>
      </c>
    </row>
    <row r="47" spans="1:2" s="17" customFormat="1" ht="17.25" thickBot="1" x14ac:dyDescent="0.3">
      <c r="A47" s="14" t="s">
        <v>109</v>
      </c>
      <c r="B47" s="50">
        <v>-0.27897589658668248</v>
      </c>
    </row>
    <row r="48" spans="1:2" s="17" customFormat="1" ht="17.25" thickBot="1" x14ac:dyDescent="0.3">
      <c r="A48" s="14" t="s">
        <v>105</v>
      </c>
      <c r="B48" s="50">
        <v>-1.3171506192185262E-2</v>
      </c>
    </row>
    <row r="49" spans="1:2" s="17" customFormat="1" ht="17.25" thickBot="1" x14ac:dyDescent="0.3">
      <c r="A49" s="14" t="s">
        <v>127</v>
      </c>
      <c r="B49" s="50">
        <v>-5.7286374126027436E-4</v>
      </c>
    </row>
    <row r="50" spans="1:2" s="17" customFormat="1" ht="17.25" thickBot="1" x14ac:dyDescent="0.3">
      <c r="A50" s="14" t="s">
        <v>118</v>
      </c>
      <c r="B50" s="50">
        <v>0.1668955583533844</v>
      </c>
    </row>
    <row r="51" spans="1:2" s="17" customFormat="1" ht="17.25" thickBot="1" x14ac:dyDescent="0.3">
      <c r="A51" s="14" t="s">
        <v>106</v>
      </c>
      <c r="B51" s="50">
        <v>-2.9281903212988448E-2</v>
      </c>
    </row>
    <row r="52" spans="1:2" s="17" customFormat="1" ht="17.25" thickBot="1" x14ac:dyDescent="0.3">
      <c r="A52" s="14" t="s">
        <v>101</v>
      </c>
      <c r="B52" s="50">
        <v>-8.075955292258399E-3</v>
      </c>
    </row>
    <row r="53" spans="1:2" s="17" customFormat="1" ht="17.25" thickBot="1" x14ac:dyDescent="0.3">
      <c r="A53" s="14" t="s">
        <v>76</v>
      </c>
      <c r="B53" s="50">
        <v>-0.27826918418906554</v>
      </c>
    </row>
    <row r="54" spans="1:2" s="17" customFormat="1" ht="17.25" thickBot="1" x14ac:dyDescent="0.3">
      <c r="A54" s="14" t="s">
        <v>76</v>
      </c>
      <c r="B54" s="50">
        <v>0</v>
      </c>
    </row>
    <row r="55" spans="1:2" s="17" customFormat="1" ht="17.25" thickBot="1" x14ac:dyDescent="0.3">
      <c r="A55" s="14"/>
      <c r="B55" s="50"/>
    </row>
    <row r="56" spans="1:2" s="17" customFormat="1" ht="17.25" thickBot="1" x14ac:dyDescent="0.3">
      <c r="A56" s="20" t="s">
        <v>98</v>
      </c>
      <c r="B56" s="55"/>
    </row>
    <row r="57" spans="1:2" s="17" customFormat="1" ht="17.25" thickBot="1" x14ac:dyDescent="0.3">
      <c r="A57" s="21" t="s">
        <v>103</v>
      </c>
      <c r="B57" s="50">
        <v>8.6685099999999995</v>
      </c>
    </row>
    <row r="58" spans="1:2" s="17" customFormat="1" ht="17.25" thickBot="1" x14ac:dyDescent="0.3">
      <c r="A58" s="21" t="s">
        <v>116</v>
      </c>
      <c r="B58" s="50">
        <v>2.6409300000000004</v>
      </c>
    </row>
    <row r="59" spans="1:2" s="17" customFormat="1" ht="17.25" thickBot="1" x14ac:dyDescent="0.3">
      <c r="A59" s="21" t="s">
        <v>77</v>
      </c>
      <c r="B59" s="50">
        <v>0.1615</v>
      </c>
    </row>
    <row r="60" spans="1:2" s="17" customFormat="1" ht="17.25" thickBot="1" x14ac:dyDescent="0.3">
      <c r="A60" s="21" t="s">
        <v>110</v>
      </c>
      <c r="B60" s="50">
        <v>0.94772000000000012</v>
      </c>
    </row>
    <row r="61" spans="1:2" s="17" customFormat="1" ht="17.25" thickBot="1" x14ac:dyDescent="0.3">
      <c r="A61" s="21" t="s">
        <v>78</v>
      </c>
      <c r="B61" s="50">
        <v>0.11838</v>
      </c>
    </row>
    <row r="62" spans="1:2" s="17" customFormat="1" ht="17.25" thickBot="1" x14ac:dyDescent="0.3">
      <c r="A62" s="21" t="s">
        <v>119</v>
      </c>
      <c r="B62" s="50">
        <v>1.3218200000000004</v>
      </c>
    </row>
    <row r="63" spans="1:2" s="17" customFormat="1" ht="17.25" thickBot="1" x14ac:dyDescent="0.3">
      <c r="A63" s="21" t="s">
        <v>79</v>
      </c>
      <c r="B63" s="50">
        <v>6.8010000000000029E-2</v>
      </c>
    </row>
    <row r="64" spans="1:2" s="17" customFormat="1" ht="17.25" thickBot="1" x14ac:dyDescent="0.3">
      <c r="A64" s="21" t="s">
        <v>80</v>
      </c>
      <c r="B64" s="50">
        <v>5.6500000000000036E-2</v>
      </c>
    </row>
    <row r="65" spans="1:2" s="17" customFormat="1" ht="17.25" thickBot="1" x14ac:dyDescent="0.3">
      <c r="A65" s="21" t="s">
        <v>81</v>
      </c>
      <c r="B65" s="50">
        <v>0.55459000000000014</v>
      </c>
    </row>
    <row r="66" spans="1:2" s="17" customFormat="1" ht="17.25" thickBot="1" x14ac:dyDescent="0.3">
      <c r="A66" s="21" t="s">
        <v>128</v>
      </c>
      <c r="B66" s="50">
        <v>3.9429999999999993E-2</v>
      </c>
    </row>
    <row r="67" spans="1:2" s="17" customFormat="1" ht="17.25" thickBot="1" x14ac:dyDescent="0.3">
      <c r="A67" s="21" t="s">
        <v>111</v>
      </c>
      <c r="B67" s="50">
        <v>0.71882000000000013</v>
      </c>
    </row>
    <row r="68" spans="1:2" s="17" customFormat="1" ht="17.25" thickBot="1" x14ac:dyDescent="0.3">
      <c r="A68" s="21" t="s">
        <v>112</v>
      </c>
      <c r="B68" s="50">
        <v>0.93985000000000041</v>
      </c>
    </row>
    <row r="69" spans="1:2" s="17" customFormat="1" ht="17.25" thickBot="1" x14ac:dyDescent="0.3">
      <c r="A69" s="21" t="s">
        <v>124</v>
      </c>
      <c r="B69" s="50">
        <v>0.52426000000000017</v>
      </c>
    </row>
    <row r="70" spans="1:2" s="17" customFormat="1" ht="17.25" thickBot="1" x14ac:dyDescent="0.3">
      <c r="A70" s="21" t="s">
        <v>82</v>
      </c>
      <c r="B70" s="50">
        <v>0.66796</v>
      </c>
    </row>
    <row r="71" spans="1:2" s="17" customFormat="1" ht="17.25" thickBot="1" x14ac:dyDescent="0.3">
      <c r="A71" s="21" t="s">
        <v>120</v>
      </c>
      <c r="B71" s="50">
        <v>1.0173399999999999</v>
      </c>
    </row>
    <row r="72" spans="1:2" s="17" customFormat="1" ht="17.25" thickBot="1" x14ac:dyDescent="0.3">
      <c r="A72" s="21" t="s">
        <v>83</v>
      </c>
      <c r="B72" s="50">
        <v>9.4419999999999948E-2</v>
      </c>
    </row>
    <row r="73" spans="1:2" s="17" customFormat="1" ht="17.25" thickBot="1" x14ac:dyDescent="0.3">
      <c r="A73" s="21" t="s">
        <v>113</v>
      </c>
      <c r="B73" s="50">
        <v>3.7630000000000011E-2</v>
      </c>
    </row>
    <row r="74" spans="1:2" s="17" customFormat="1" ht="17.25" thickBot="1" x14ac:dyDescent="0.3">
      <c r="A74" s="21" t="s">
        <v>84</v>
      </c>
      <c r="B74" s="50">
        <v>0.33603000000000016</v>
      </c>
    </row>
    <row r="75" spans="1:2" s="17" customFormat="1" ht="17.25" thickBot="1" x14ac:dyDescent="0.3">
      <c r="A75" s="21" t="s">
        <v>85</v>
      </c>
      <c r="B75" s="50">
        <v>0.14776000000000006</v>
      </c>
    </row>
    <row r="76" spans="1:2" s="17" customFormat="1" ht="17.25" thickBot="1" x14ac:dyDescent="0.3">
      <c r="A76" s="21" t="s">
        <v>86</v>
      </c>
      <c r="B76" s="50">
        <v>2.1899999999999975E-2</v>
      </c>
    </row>
    <row r="77" spans="1:2" s="17" customFormat="1" ht="17.25" thickBot="1" x14ac:dyDescent="0.3">
      <c r="A77" s="21" t="s">
        <v>87</v>
      </c>
      <c r="B77" s="50">
        <v>5.9400000000000015E-2</v>
      </c>
    </row>
    <row r="78" spans="1:2" s="17" customFormat="1" ht="17.25" thickBot="1" x14ac:dyDescent="0.3">
      <c r="A78" s="21" t="s">
        <v>88</v>
      </c>
      <c r="B78" s="50">
        <v>3.3130000000000007E-2</v>
      </c>
    </row>
    <row r="79" spans="1:2" s="17" customFormat="1" ht="17.25" thickBot="1" x14ac:dyDescent="0.3">
      <c r="A79" s="21" t="s">
        <v>89</v>
      </c>
      <c r="B79" s="50">
        <v>1.1949400000000001</v>
      </c>
    </row>
    <row r="80" spans="1:2" s="17" customFormat="1" ht="17.25" thickBot="1" x14ac:dyDescent="0.3">
      <c r="A80" s="21" t="s">
        <v>90</v>
      </c>
      <c r="B80" s="50">
        <v>1.16109</v>
      </c>
    </row>
    <row r="81" spans="1:2" s="17" customFormat="1" ht="17.25" thickBot="1" x14ac:dyDescent="0.3">
      <c r="A81" s="21" t="s">
        <v>91</v>
      </c>
      <c r="B81" s="50">
        <v>0.89754</v>
      </c>
    </row>
    <row r="82" spans="1:2" s="17" customFormat="1" ht="17.25" thickBot="1" x14ac:dyDescent="0.3">
      <c r="A82" s="21" t="s">
        <v>92</v>
      </c>
      <c r="B82" s="50">
        <v>0.59088000000000007</v>
      </c>
    </row>
    <row r="83" spans="1:2" s="17" customFormat="1" ht="17.25" thickBot="1" x14ac:dyDescent="0.3">
      <c r="A83" s="21" t="s">
        <v>117</v>
      </c>
      <c r="B83" s="50">
        <v>-8.521661254950459E-4</v>
      </c>
    </row>
    <row r="84" spans="1:2" s="17" customFormat="1" ht="17.25" thickBot="1" x14ac:dyDescent="0.3">
      <c r="A84" s="21" t="s">
        <v>121</v>
      </c>
      <c r="B84" s="50">
        <v>2.9586722536487286E-3</v>
      </c>
    </row>
    <row r="85" spans="1:2" s="17" customFormat="1" ht="17.25" thickBot="1" x14ac:dyDescent="0.3">
      <c r="A85" s="21"/>
      <c r="B85" s="50"/>
    </row>
    <row r="86" spans="1:2" s="44" customFormat="1" ht="17.25" thickBot="1" x14ac:dyDescent="0.3">
      <c r="A86" s="20" t="s">
        <v>99</v>
      </c>
      <c r="B86" s="58">
        <f>SUM(B44:B85)</f>
        <v>21.933416457175401</v>
      </c>
    </row>
    <row r="87" spans="1:2" s="17" customFormat="1" ht="17.25" thickBot="1" x14ac:dyDescent="0.3">
      <c r="A87" s="20" t="s">
        <v>58</v>
      </c>
      <c r="B87" s="58">
        <f>+B17+B86</f>
        <v>68.913416457175401</v>
      </c>
    </row>
    <row r="88" spans="1:2" s="17" customFormat="1" ht="17.25" thickBot="1" x14ac:dyDescent="0.3">
      <c r="A88" s="20" t="s">
        <v>47</v>
      </c>
      <c r="B88" s="59">
        <f>'נספח 1'!B38</f>
        <v>59721</v>
      </c>
    </row>
  </sheetData>
  <pageMargins left="0.70866141732283472" right="0.70866141732283472" top="0.74803149606299213" bottom="0.59055118110236227" header="0.31496062992125984" footer="0.31496062992125984"/>
  <pageSetup paperSize="9" scale="82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נספח 1</vt:lpstr>
      <vt:lpstr>נספח 2</vt:lpstr>
      <vt:lpstr>נספח 3</vt:lpstr>
      <vt:lpstr>'נספח 3'!WPrint_TitlesW</vt:lpstr>
    </vt:vector>
  </TitlesOfParts>
  <Company>Otzem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2022-02-10T09:34:44Z</cp:lastPrinted>
  <dcterms:created xsi:type="dcterms:W3CDTF">2015-03-18T07:54:45Z</dcterms:created>
  <dcterms:modified xsi:type="dcterms:W3CDTF">2022-02-10T09:35:35Z</dcterms:modified>
</cp:coreProperties>
</file>