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ויקטור\שוטף\ביקורת\ביקורת 2022\רבעון 4.2022\"/>
    </mc:Choice>
  </mc:AlternateContent>
  <xr:revisionPtr revIDLastSave="0" documentId="13_ncr:1_{827C224C-4970-464A-9585-270F6120C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נספח 1" sheetId="1" r:id="rId1"/>
    <sheet name="נספח 2" sheetId="2" r:id="rId2"/>
    <sheet name="נספח 3" sheetId="3" r:id="rId3"/>
  </sheets>
  <definedNames>
    <definedName name="_xlnm.Print_Titles" localSheetId="2">'נספח 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B26" i="1" l="1"/>
  <c r="B92" i="3"/>
  <c r="B2" i="3" l="1"/>
  <c r="B2" i="2"/>
  <c r="B20" i="2" l="1"/>
  <c r="B24" i="1" l="1"/>
  <c r="B94" i="3"/>
  <c r="B23" i="1" l="1"/>
  <c r="B58" i="2" l="1"/>
  <c r="B20" i="3"/>
  <c r="B93" i="3" s="1"/>
  <c r="B31" i="2"/>
  <c r="B11" i="1" s="1"/>
  <c r="B57" i="2" l="1"/>
  <c r="B7" i="1"/>
  <c r="B20" i="1"/>
  <c r="B35" i="1" s="1"/>
  <c r="A1" i="3"/>
  <c r="A1" i="2"/>
  <c r="B32" i="1" l="1"/>
</calcChain>
</file>

<file path=xl/sharedStrings.xml><?xml version="1.0" encoding="utf-8"?>
<sst xmlns="http://schemas.openxmlformats.org/spreadsheetml/2006/main" count="166" uniqueCount="136">
  <si>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</si>
  <si>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</si>
  <si>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</si>
  <si>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</si>
  <si>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</si>
  <si>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</si>
  <si>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</si>
  <si>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</si>
  <si>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</si>
  <si>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</si>
  <si>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</si>
  <si>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</si>
  <si>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</si>
  <si>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</si>
  <si>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</si>
  <si>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</si>
  <si>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</si>
  <si>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</si>
  <si>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</si>
  <si>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</si>
  <si>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</si>
  <si>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7. שיעור הוצאות ישירות</t>
  </si>
  <si>
    <t>סך נכסים לסוף שנה קודמת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</si>
  <si>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</si>
  <si>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</si>
  <si>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</si>
  <si>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</si>
  <si>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</si>
  <si>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</si>
  <si>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</si>
  <si>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</si>
  <si>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</si>
  <si>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</si>
  <si>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</si>
  <si>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r>
      <t>6. סה"כ הוצאות ישירות</t>
    </r>
    <r>
      <rPr>
        <sz val="10"/>
        <color theme="1"/>
        <rFont val="David"/>
        <family val="2"/>
        <charset val="177"/>
      </rPr>
      <t xml:space="preserve"> (סיכום סעיפים 1 עד 5)</t>
    </r>
  </si>
  <si>
    <r>
      <t>א.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ההוצאות הישירות, שההוצאה בגינן מוגבלת לשיעור של 0.25% לפי התקנות (באחוזים) (סיכום סעיפים 3א,4, 5ב חלקי סך נכסים)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</si>
  <si>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ברוקר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</si>
  <si>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ברוקר ב'</t>
    </r>
  </si>
  <si>
    <r>
      <t>(3)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אחרים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</si>
  <si>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קסטודיאן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</si>
  <si>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קסטודיאן ב'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</si>
  <si>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גוף/יחיד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</si>
  <si>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גוף/יחיד ב'</t>
    </r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</si>
  <si>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</si>
  <si>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</si>
  <si>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</si>
  <si>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</si>
  <si>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</si>
  <si>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</si>
  <si>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</si>
  <si>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</si>
  <si>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</si>
  <si>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</si>
  <si>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</si>
  <si>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</si>
  <si>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</si>
  <si>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</si>
  <si>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</si>
  <si>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סך הכל עמלות ניהול חיצוני</t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</si>
  <si>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מנהל קרנות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</si>
  <si>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 xml:space="preserve"> מנהל קרנות ב'</t>
    </r>
  </si>
  <si>
    <t>אוסקר</t>
  </si>
  <si>
    <t>אקסלנס</t>
  </si>
  <si>
    <t xml:space="preserve">עוצ"מ חברה לניהול קופות גמל והשתלמות בע"מ. תוכנית קרן השתלמות עוצ"מ  </t>
  </si>
  <si>
    <t>מיטב דש</t>
  </si>
  <si>
    <t>בנק דיסקונט</t>
  </si>
  <si>
    <t>בנק לאומי</t>
  </si>
  <si>
    <t>בנק מזרחי</t>
  </si>
  <si>
    <t>לידר</t>
  </si>
  <si>
    <t>נספח 1- סך התשלומים ששולמו בעד כל סוג של הוצאה ישירה לתקופה המסתיימת ביום</t>
  </si>
  <si>
    <t>נספח 2 – פרוט עמלות והוצאות לשנה המסתיימת ביום:</t>
  </si>
  <si>
    <t>נספח 3 - פירוט עמלות ניהול חיצוני לשנה המסתיימת ביום:</t>
  </si>
  <si>
    <t>תכלית תל בונד צ</t>
  </si>
  <si>
    <t>קסם תל בונד 20</t>
  </si>
  <si>
    <t>הראל סל תל בונד</t>
  </si>
  <si>
    <t>ISHARES MSCI EM</t>
  </si>
  <si>
    <t>CONSUMER DISCRE</t>
  </si>
  <si>
    <t>ENERGY SELECT S</t>
  </si>
  <si>
    <t>INDUSTRIAL SELE</t>
  </si>
  <si>
    <t>SPDR S&amp;P REGION</t>
  </si>
  <si>
    <t>PSCH-INVESCO S&amp;P</t>
  </si>
  <si>
    <t>COMMUNICATION S</t>
  </si>
  <si>
    <t>SPDR DOW JONES</t>
  </si>
  <si>
    <t>TECHNOLOGY SELE</t>
  </si>
  <si>
    <t>CONSUMER STAPLE</t>
  </si>
  <si>
    <t>HEALTH CARE SEL</t>
  </si>
  <si>
    <t>FINANCIAL SELEC</t>
  </si>
  <si>
    <t>POWERSHARES QQQ</t>
  </si>
  <si>
    <t>ISHARES MSCI GE</t>
  </si>
  <si>
    <t>SPDR S&amp;P 500 ET</t>
  </si>
  <si>
    <t>ISHARES MSCI IT</t>
  </si>
  <si>
    <t>ה.סך תשלומים בגין השקעה בקרנות סל ישראליות</t>
  </si>
  <si>
    <t>ו.סך תשלומים בגין השקעה בקרנות סל זרות</t>
  </si>
  <si>
    <r>
      <t>ב.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הוצאות ישירות מתוך יתרת נכסים ממוצעת (באחוזים)</t>
    </r>
  </si>
  <si>
    <t>תשלום בגין השקעה בקרנות סל</t>
  </si>
  <si>
    <t>קרן סל ישראלית</t>
  </si>
  <si>
    <t>קרן סל זרה</t>
  </si>
  <si>
    <t>סך תשלום בגין השקעה בקרנות סל</t>
  </si>
  <si>
    <t>קרן אלפא ערך</t>
  </si>
  <si>
    <t>US GLOBAL JETS</t>
  </si>
  <si>
    <t>בנק הפועלים</t>
  </si>
  <si>
    <t>.MTFתא35</t>
  </si>
  <si>
    <t>Noked Bond</t>
  </si>
  <si>
    <t>Pareto</t>
  </si>
  <si>
    <t>פסגות סל תא 125</t>
  </si>
  <si>
    <t>ISHARES MSCI AL</t>
  </si>
  <si>
    <t>ISHARES MSCI CH</t>
  </si>
  <si>
    <t>KRANESHARES CSI</t>
  </si>
  <si>
    <t>Noked Long</t>
  </si>
  <si>
    <t>Brosh Capital</t>
  </si>
  <si>
    <t>הראל סל תא נדלן</t>
  </si>
  <si>
    <t>ISHARES PHLX SE</t>
  </si>
  <si>
    <t>ARK INNOVATION</t>
  </si>
  <si>
    <t>Vertical LP</t>
  </si>
  <si>
    <t>Hazavim Long</t>
  </si>
  <si>
    <t>VANECK VECTORS</t>
  </si>
  <si>
    <t>Hazavim Bnd</t>
  </si>
  <si>
    <t>גלבוע אקוויטי ישראל</t>
  </si>
  <si>
    <t>הראל סל תא 125</t>
  </si>
  <si>
    <t>INVESCO KBW BAN</t>
  </si>
  <si>
    <t>תכלית תא 125 סד</t>
  </si>
  <si>
    <t>הראל סל תא 35</t>
  </si>
  <si>
    <t>הראל סל תא בנקי</t>
  </si>
  <si>
    <t>.MTFתא125</t>
  </si>
  <si>
    <t>.MTFתא-בנייה</t>
  </si>
  <si>
    <t>SPDR PORTFOLIO</t>
  </si>
  <si>
    <t>פסגות סל תל בונ</t>
  </si>
  <si>
    <t>קסם.תא סקט באלנ</t>
  </si>
  <si>
    <t>Brosh Equity C</t>
  </si>
  <si>
    <t>Brosh Equity B</t>
  </si>
  <si>
    <t>Sumi trust investment funds</t>
  </si>
  <si>
    <t>אי.בי.אי</t>
  </si>
  <si>
    <t>SPDR S&amp;P RETAIL</t>
  </si>
  <si>
    <t>תכלית גרמניה DAX30</t>
  </si>
  <si>
    <t>פסגות סל גרמניה</t>
  </si>
  <si>
    <t>Vertical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</si>
</sst>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3"/>
      <color theme="1"/>
      <name val="Arial"/>
      <family val="2"/>
    </font>
    <font>
      <b/>
      <sz val="10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0"/>
      <color rgb="FF000080"/>
      <name val="David"/>
      <family val="2"/>
      <charset val="177"/>
    </font>
    <font>
      <sz val="13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1"/>
      <color rgb="FF000080"/>
      <name val="David"/>
      <family val="2"/>
      <charset val="177"/>
    </font>
    <font>
      <sz val="7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sz val="13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6" fillId="0" borderId="0" xfId="0" applyFont="1"/>
    <xf numFmtId="0" fontId="6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2"/>
    </xf>
    <xf numFmtId="0" fontId="8" fillId="2" borderId="3" xfId="0" applyFont="1" applyFill="1" applyBorder="1" applyAlignment="1">
      <alignment vertical="center" wrapText="1" readingOrder="2"/>
    </xf>
    <xf numFmtId="0" fontId="8" fillId="2" borderId="7" xfId="0" applyFont="1" applyFill="1" applyBorder="1" applyAlignment="1">
      <alignment vertical="center" wrapText="1" readingOrder="2"/>
    </xf>
    <xf numFmtId="0" fontId="8" fillId="2" borderId="1" xfId="0" applyFont="1" applyFill="1" applyBorder="1" applyAlignment="1">
      <alignment vertical="center" wrapText="1" readingOrder="2"/>
    </xf>
    <xf numFmtId="2" fontId="8" fillId="2" borderId="1" xfId="0" applyNumberFormat="1" applyFont="1" applyFill="1" applyBorder="1" applyAlignment="1">
      <alignment vertical="center" wrapText="1" readingOrder="2"/>
    </xf>
    <xf numFmtId="0" fontId="3" fillId="2" borderId="1" xfId="0" applyFont="1" applyFill="1" applyBorder="1" applyAlignment="1">
      <alignment vertical="center" wrapText="1" readingOrder="2"/>
    </xf>
    <xf numFmtId="0" fontId="3" fillId="2" borderId="3" xfId="0" applyFont="1" applyFill="1" applyBorder="1" applyAlignment="1">
      <alignment vertical="center" wrapText="1" readingOrder="2"/>
    </xf>
    <xf numFmtId="2" fontId="13" fillId="2" borderId="3" xfId="0" applyNumberFormat="1" applyFont="1" applyFill="1" applyBorder="1" applyAlignment="1">
      <alignment horizontal="center" vertical="center" wrapText="1" readingOrder="2"/>
    </xf>
    <xf numFmtId="0" fontId="13" fillId="2" borderId="3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2" borderId="3" xfId="1" applyNumberFormat="1" applyFont="1" applyFill="1" applyBorder="1" applyAlignment="1">
      <alignment vertical="center" wrapText="1" readingOrder="2"/>
    </xf>
    <xf numFmtId="0" fontId="6" fillId="0" borderId="0" xfId="0" applyFont="1" applyAlignment="1">
      <alignment horizontal="right" readingOrder="2"/>
    </xf>
    <xf numFmtId="10" fontId="13" fillId="2" borderId="1" xfId="0" applyNumberFormat="1" applyFont="1" applyFill="1" applyBorder="1" applyAlignment="1">
      <alignment horizontal="center" vertical="center" wrapText="1" readingOrder="2"/>
    </xf>
    <xf numFmtId="3" fontId="13" fillId="2" borderId="3" xfId="0" applyNumberFormat="1" applyFont="1" applyFill="1" applyBorder="1" applyAlignment="1">
      <alignment horizontal="center" vertical="center" wrapText="1" readingOrder="2"/>
    </xf>
    <xf numFmtId="2" fontId="13" fillId="2" borderId="3" xfId="0" applyNumberFormat="1" applyFont="1" applyFill="1" applyBorder="1" applyAlignment="1">
      <alignment horizontal="center" vertical="center" wrapText="1" readingOrder="1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/>
    <xf numFmtId="2" fontId="8" fillId="2" borderId="3" xfId="0" applyNumberFormat="1" applyFont="1" applyFill="1" applyBorder="1" applyAlignment="1">
      <alignment vertical="center" wrapText="1"/>
    </xf>
    <xf numFmtId="2" fontId="8" fillId="2" borderId="7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164" fontId="13" fillId="2" borderId="3" xfId="1" applyNumberFormat="1" applyFont="1" applyFill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 readingOrder="2"/>
    </xf>
    <xf numFmtId="2" fontId="8" fillId="2" borderId="3" xfId="0" applyNumberFormat="1" applyFont="1" applyFill="1" applyBorder="1" applyAlignment="1">
      <alignment vertical="center" wrapText="1" readingOrder="2"/>
    </xf>
    <xf numFmtId="0" fontId="7" fillId="3" borderId="2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7" fillId="3" borderId="4" xfId="0" applyFont="1" applyFill="1" applyBorder="1" applyAlignment="1">
      <alignment horizontal="right" vertical="center" wrapText="1" readingOrder="2"/>
    </xf>
    <xf numFmtId="0" fontId="13" fillId="3" borderId="3" xfId="0" applyFont="1" applyFill="1" applyBorder="1" applyAlignment="1">
      <alignment horizontal="center" vertical="center" wrapText="1" readingOrder="2"/>
    </xf>
    <xf numFmtId="0" fontId="9" fillId="3" borderId="4" xfId="0" applyFont="1" applyFill="1" applyBorder="1" applyAlignment="1">
      <alignment horizontal="right" vertical="center" wrapText="1" readingOrder="2"/>
    </xf>
    <xf numFmtId="0" fontId="10" fillId="3" borderId="4" xfId="0" applyFont="1" applyFill="1" applyBorder="1" applyAlignment="1">
      <alignment horizontal="right" vertical="center" wrapText="1" readingOrder="2"/>
    </xf>
    <xf numFmtId="0" fontId="9" fillId="3" borderId="6" xfId="0" applyFont="1" applyFill="1" applyBorder="1" applyAlignment="1">
      <alignment horizontal="right" vertical="center" wrapText="1" readingOrder="2"/>
    </xf>
    <xf numFmtId="0" fontId="9" fillId="3" borderId="2" xfId="0" applyFont="1" applyFill="1" applyBorder="1" applyAlignment="1">
      <alignment horizontal="right" vertical="center" wrapText="1" readingOrder="2"/>
    </xf>
    <xf numFmtId="0" fontId="9" fillId="3" borderId="3" xfId="0" applyFont="1" applyFill="1" applyBorder="1" applyAlignment="1">
      <alignment horizontal="right" vertical="center" wrapText="1" readingOrder="2"/>
    </xf>
    <xf numFmtId="0" fontId="3" fillId="3" borderId="3" xfId="0" applyFont="1" applyFill="1" applyBorder="1" applyAlignment="1">
      <alignment vertical="center" wrapText="1" readingOrder="2"/>
    </xf>
    <xf numFmtId="0" fontId="4" fillId="3" borderId="3" xfId="0" applyFont="1" applyFill="1" applyBorder="1" applyAlignment="1">
      <alignment horizontal="right" vertical="center" wrapText="1" readingOrder="2"/>
    </xf>
    <xf numFmtId="0" fontId="8" fillId="3" borderId="3" xfId="0" applyFont="1" applyFill="1" applyBorder="1" applyAlignment="1">
      <alignment vertical="center" wrapText="1" readingOrder="2"/>
    </xf>
    <xf numFmtId="0" fontId="4" fillId="3" borderId="4" xfId="0" applyFont="1" applyFill="1" applyBorder="1" applyAlignment="1">
      <alignment horizontal="right" vertical="center" wrapText="1" readingOrder="2"/>
    </xf>
    <xf numFmtId="0" fontId="12" fillId="3" borderId="4" xfId="0" applyFont="1" applyFill="1" applyBorder="1" applyAlignment="1">
      <alignment horizontal="right" vertical="center" wrapText="1" readingOrder="2"/>
    </xf>
    <xf numFmtId="0" fontId="12" fillId="3" borderId="6" xfId="0" applyFont="1" applyFill="1" applyBorder="1" applyAlignment="1">
      <alignment horizontal="right" vertical="center" wrapText="1" readingOrder="2"/>
    </xf>
    <xf numFmtId="0" fontId="12" fillId="3" borderId="1" xfId="0" applyFont="1" applyFill="1" applyBorder="1" applyAlignment="1">
      <alignment horizontal="right" vertical="center" wrapText="1" readingOrder="2"/>
    </xf>
    <xf numFmtId="0" fontId="12" fillId="3" borderId="4" xfId="0" applyFont="1" applyFill="1" applyBorder="1" applyAlignment="1">
      <alignment vertical="center" wrapText="1" readingOrder="2"/>
    </xf>
    <xf numFmtId="0" fontId="12" fillId="3" borderId="6" xfId="0" applyFont="1" applyFill="1" applyBorder="1" applyAlignment="1">
      <alignment vertical="center" wrapText="1" readingOrder="2"/>
    </xf>
    <xf numFmtId="0" fontId="12" fillId="3" borderId="2" xfId="0" applyFont="1" applyFill="1" applyBorder="1" applyAlignment="1">
      <alignment vertical="center" wrapText="1" readingOrder="2"/>
    </xf>
    <xf numFmtId="0" fontId="12" fillId="3" borderId="2" xfId="0" applyFont="1" applyFill="1" applyBorder="1" applyAlignment="1">
      <alignment horizontal="right" vertical="center" wrapText="1" readingOrder="2"/>
    </xf>
    <xf numFmtId="0" fontId="12" fillId="3" borderId="3" xfId="0" applyFont="1" applyFill="1" applyBorder="1" applyAlignment="1">
      <alignment horizontal="right" vertical="center" wrapText="1" readingOrder="2"/>
    </xf>
    <xf numFmtId="0" fontId="7" fillId="3" borderId="1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right" vertical="center" wrapText="1" readingOrder="2"/>
    </xf>
    <xf numFmtId="0" fontId="4" fillId="3" borderId="5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right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8"/>
  <sheetViews>
    <sheetView rightToLeft="1" tabSelected="1" view="pageBreakPreview" zoomScaleNormal="100" zoomScaleSheetLayoutView="100" workbookViewId="0">
      <selection activeCell="A40" sqref="A40"/>
    </sheetView>
  </sheetViews>
  <sheetFormatPr defaultRowHeight="15" x14ac:dyDescent="0.25"/>
  <cols>
    <col min="1" max="1" width="61.125" customWidth="1"/>
    <col min="2" max="2" width="9.125" style="15" bestFit="1" customWidth="1"/>
  </cols>
  <sheetData>
    <row r="1" spans="1:2" s="2" customFormat="1" x14ac:dyDescent="0.25">
      <c r="A1" s="2" t="s">
        <v>63</v>
      </c>
      <c r="B1" s="14"/>
    </row>
    <row r="2" spans="1:2" s="2" customFormat="1" x14ac:dyDescent="0.25">
      <c r="A2" s="2" t="s">
        <v>69</v>
      </c>
      <c r="B2" s="21">
        <v>44926</v>
      </c>
    </row>
    <row r="3" spans="1:2" ht="15.75" thickBot="1" x14ac:dyDescent="0.3"/>
    <row r="4" spans="1:2" s="4" customFormat="1" ht="15.75" thickBot="1" x14ac:dyDescent="0.3">
      <c r="A4" s="33"/>
      <c r="B4" s="34" t="s">
        <v>0</v>
      </c>
    </row>
    <row r="5" spans="1:2" s="4" customFormat="1" ht="17.25" thickBot="1" x14ac:dyDescent="0.3">
      <c r="A5" s="35" t="s">
        <v>1</v>
      </c>
      <c r="B5" s="36"/>
    </row>
    <row r="6" spans="1:2" s="4" customFormat="1" ht="17.25" thickBot="1" x14ac:dyDescent="0.3">
      <c r="A6" s="37" t="s">
        <v>2</v>
      </c>
      <c r="B6" s="13"/>
    </row>
    <row r="7" spans="1:2" s="4" customFormat="1" ht="17.25" thickBot="1" x14ac:dyDescent="0.3">
      <c r="A7" s="37" t="s">
        <v>3</v>
      </c>
      <c r="B7" s="12">
        <f>'נספח 2'!B20</f>
        <v>19.87</v>
      </c>
    </row>
    <row r="8" spans="1:2" s="4" customFormat="1" ht="17.25" thickBot="1" x14ac:dyDescent="0.3">
      <c r="A8" s="37"/>
      <c r="B8" s="36"/>
    </row>
    <row r="9" spans="1:2" s="4" customFormat="1" ht="17.25" thickBot="1" x14ac:dyDescent="0.3">
      <c r="A9" s="35" t="s">
        <v>4</v>
      </c>
      <c r="B9" s="36"/>
    </row>
    <row r="10" spans="1:2" s="4" customFormat="1" ht="17.25" thickBot="1" x14ac:dyDescent="0.3">
      <c r="A10" s="37" t="s">
        <v>5</v>
      </c>
      <c r="B10" s="13"/>
    </row>
    <row r="11" spans="1:2" s="4" customFormat="1" ht="17.25" thickBot="1" x14ac:dyDescent="0.3">
      <c r="A11" s="37" t="s">
        <v>6</v>
      </c>
      <c r="B11" s="12">
        <f>'נספח 2'!B31</f>
        <v>9.24</v>
      </c>
    </row>
    <row r="12" spans="1:2" s="4" customFormat="1" ht="17.25" thickBot="1" x14ac:dyDescent="0.3">
      <c r="A12" s="37"/>
      <c r="B12" s="36"/>
    </row>
    <row r="13" spans="1:2" s="4" customFormat="1" ht="17.25" thickBot="1" x14ac:dyDescent="0.3">
      <c r="A13" s="35" t="s">
        <v>7</v>
      </c>
      <c r="B13" s="36"/>
    </row>
    <row r="14" spans="1:2" s="4" customFormat="1" ht="17.25" thickBot="1" x14ac:dyDescent="0.3">
      <c r="A14" s="37" t="s">
        <v>8</v>
      </c>
      <c r="B14" s="13"/>
    </row>
    <row r="15" spans="1:2" s="4" customFormat="1" ht="17.25" thickBot="1" x14ac:dyDescent="0.3">
      <c r="A15" s="37" t="s">
        <v>9</v>
      </c>
      <c r="B15" s="13"/>
    </row>
    <row r="16" spans="1:2" s="4" customFormat="1" ht="17.25" thickBot="1" x14ac:dyDescent="0.3">
      <c r="A16" s="37" t="s">
        <v>10</v>
      </c>
      <c r="B16" s="13"/>
    </row>
    <row r="17" spans="1:2" s="4" customFormat="1" ht="17.25" thickBot="1" x14ac:dyDescent="0.3">
      <c r="A17" s="37"/>
      <c r="B17" s="36"/>
    </row>
    <row r="18" spans="1:2" s="4" customFormat="1" ht="17.25" thickBot="1" x14ac:dyDescent="0.3">
      <c r="A18" s="35" t="s">
        <v>11</v>
      </c>
      <c r="B18" s="36"/>
    </row>
    <row r="19" spans="1:2" s="4" customFormat="1" ht="17.25" thickBot="1" x14ac:dyDescent="0.3">
      <c r="A19" s="37" t="s">
        <v>12</v>
      </c>
      <c r="B19" s="13"/>
    </row>
    <row r="20" spans="1:2" s="4" customFormat="1" ht="17.25" thickBot="1" x14ac:dyDescent="0.3">
      <c r="A20" s="37" t="s">
        <v>13</v>
      </c>
      <c r="B20" s="12">
        <f>'נספח 3'!B20</f>
        <v>58.419999999999987</v>
      </c>
    </row>
    <row r="21" spans="1:2" s="4" customFormat="1" ht="17.25" thickBot="1" x14ac:dyDescent="0.3">
      <c r="A21" s="37" t="s">
        <v>14</v>
      </c>
      <c r="B21" s="13"/>
    </row>
    <row r="22" spans="1:2" s="4" customFormat="1" ht="17.25" thickBot="1" x14ac:dyDescent="0.3">
      <c r="A22" s="37" t="s">
        <v>15</v>
      </c>
      <c r="B22" s="13"/>
    </row>
    <row r="23" spans="1:2" s="4" customFormat="1" ht="17.25" thickBot="1" x14ac:dyDescent="0.3">
      <c r="A23" s="37" t="s">
        <v>91</v>
      </c>
      <c r="B23" s="20">
        <f>SUM('נספח 3'!B47:B61)</f>
        <v>-0.86148971830692844</v>
      </c>
    </row>
    <row r="24" spans="1:2" s="4" customFormat="1" ht="17.25" thickBot="1" x14ac:dyDescent="0.3">
      <c r="A24" s="37" t="s">
        <v>92</v>
      </c>
      <c r="B24" s="12">
        <f>SUM('נספח 3'!B63:B91)</f>
        <v>18.296991548694503</v>
      </c>
    </row>
    <row r="25" spans="1:2" s="4" customFormat="1" ht="17.25" thickBot="1" x14ac:dyDescent="0.3">
      <c r="A25" s="37" t="s">
        <v>16</v>
      </c>
      <c r="B25" s="13"/>
    </row>
    <row r="26" spans="1:2" s="4" customFormat="1" ht="17.25" thickBot="1" x14ac:dyDescent="0.3">
      <c r="A26" s="37" t="s">
        <v>17</v>
      </c>
      <c r="B26" s="13">
        <f>'נספח 3'!B40</f>
        <v>5.07</v>
      </c>
    </row>
    <row r="27" spans="1:2" s="4" customFormat="1" ht="17.25" thickBot="1" x14ac:dyDescent="0.3">
      <c r="A27" s="37"/>
      <c r="B27" s="36"/>
    </row>
    <row r="28" spans="1:2" s="4" customFormat="1" ht="17.25" thickBot="1" x14ac:dyDescent="0.3">
      <c r="A28" s="35" t="s">
        <v>18</v>
      </c>
      <c r="B28" s="36"/>
    </row>
    <row r="29" spans="1:2" s="4" customFormat="1" ht="17.25" thickBot="1" x14ac:dyDescent="0.3">
      <c r="A29" s="37" t="s">
        <v>19</v>
      </c>
      <c r="B29" s="13"/>
    </row>
    <row r="30" spans="1:2" s="4" customFormat="1" ht="17.25" thickBot="1" x14ac:dyDescent="0.3">
      <c r="A30" s="37" t="s">
        <v>20</v>
      </c>
      <c r="B30" s="13"/>
    </row>
    <row r="31" spans="1:2" s="4" customFormat="1" ht="17.25" thickBot="1" x14ac:dyDescent="0.3">
      <c r="A31" s="37"/>
      <c r="B31" s="36"/>
    </row>
    <row r="32" spans="1:2" s="4" customFormat="1" ht="17.25" thickBot="1" x14ac:dyDescent="0.3">
      <c r="A32" s="35" t="s">
        <v>34</v>
      </c>
      <c r="B32" s="12">
        <f>SUM(B6:B30)</f>
        <v>110.03550183038757</v>
      </c>
    </row>
    <row r="33" spans="1:2" s="4" customFormat="1" ht="17.25" thickBot="1" x14ac:dyDescent="0.3">
      <c r="A33" s="38"/>
      <c r="B33" s="36"/>
    </row>
    <row r="34" spans="1:2" s="4" customFormat="1" ht="17.25" thickBot="1" x14ac:dyDescent="0.3">
      <c r="A34" s="35" t="s">
        <v>21</v>
      </c>
      <c r="B34" s="13"/>
    </row>
    <row r="35" spans="1:2" s="4" customFormat="1" ht="26.25" thickBot="1" x14ac:dyDescent="0.3">
      <c r="A35" s="39" t="s">
        <v>35</v>
      </c>
      <c r="B35" s="18">
        <f>SUM(B19:B26)/B38</f>
        <v>1.2637698419674798E-3</v>
      </c>
    </row>
    <row r="36" spans="1:2" s="4" customFormat="1" ht="17.25" thickBot="1" x14ac:dyDescent="0.3">
      <c r="A36" s="40" t="s">
        <v>93</v>
      </c>
      <c r="B36" s="31">
        <f>B32/((53085+64035)/2)</f>
        <v>1.879021547650061E-3</v>
      </c>
    </row>
    <row r="37" spans="1:2" s="4" customFormat="1" ht="17.25" thickBot="1" x14ac:dyDescent="0.3">
      <c r="A37" s="37"/>
      <c r="B37" s="36"/>
    </row>
    <row r="38" spans="1:2" s="4" customFormat="1" ht="17.25" thickBot="1" x14ac:dyDescent="0.3">
      <c r="A38" s="37" t="s">
        <v>22</v>
      </c>
      <c r="B38" s="19">
        <v>64035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8"/>
  <sheetViews>
    <sheetView rightToLeft="1" view="pageBreakPreview" topLeftCell="A20" zoomScale="115" zoomScaleNormal="100" zoomScaleSheetLayoutView="115" workbookViewId="0">
      <selection activeCell="B31" sqref="B31"/>
    </sheetView>
  </sheetViews>
  <sheetFormatPr defaultRowHeight="14.25" x14ac:dyDescent="0.2"/>
  <cols>
    <col min="1" max="1" width="46" customWidth="1"/>
    <col min="2" max="2" width="9.25" customWidth="1"/>
  </cols>
  <sheetData>
    <row r="1" spans="1:2" s="2" customFormat="1" ht="15" x14ac:dyDescent="0.25">
      <c r="A1" s="2" t="str">
        <f>'נספח 1'!A1</f>
        <v xml:space="preserve">עוצ"מ חברה לניהול קופות גמל והשתלמות בע"מ. תוכנית קרן השתלמות עוצ"מ  </v>
      </c>
    </row>
    <row r="2" spans="1:2" s="2" customFormat="1" ht="15" x14ac:dyDescent="0.25">
      <c r="A2" s="3" t="s">
        <v>70</v>
      </c>
      <c r="B2" s="22">
        <f>'נספח 1'!B2</f>
        <v>44926</v>
      </c>
    </row>
    <row r="3" spans="1:2" ht="15" thickBot="1" x14ac:dyDescent="0.25">
      <c r="A3" s="1"/>
    </row>
    <row r="4" spans="1:2" s="4" customFormat="1" ht="15.75" thickBot="1" x14ac:dyDescent="0.3">
      <c r="A4" s="33"/>
      <c r="B4" s="34" t="s">
        <v>0</v>
      </c>
    </row>
    <row r="5" spans="1:2" s="4" customFormat="1" ht="17.25" thickBot="1" x14ac:dyDescent="0.3">
      <c r="A5" s="45" t="s">
        <v>23</v>
      </c>
      <c r="B5" s="44"/>
    </row>
    <row r="6" spans="1:2" s="4" customFormat="1" ht="17.25" thickBot="1" x14ac:dyDescent="0.3">
      <c r="A6" s="45" t="s">
        <v>24</v>
      </c>
      <c r="B6" s="44"/>
    </row>
    <row r="7" spans="1:2" s="4" customFormat="1" ht="17.25" thickBot="1" x14ac:dyDescent="0.3">
      <c r="A7" s="46" t="s">
        <v>36</v>
      </c>
      <c r="B7" s="6"/>
    </row>
    <row r="8" spans="1:2" s="4" customFormat="1" ht="15.75" customHeight="1" thickBot="1" x14ac:dyDescent="0.3">
      <c r="A8" s="47" t="s">
        <v>37</v>
      </c>
      <c r="B8" s="7"/>
    </row>
    <row r="9" spans="1:2" s="4" customFormat="1" ht="15" customHeight="1" thickBot="1" x14ac:dyDescent="0.3">
      <c r="A9" s="48" t="s">
        <v>38</v>
      </c>
      <c r="B9" s="8"/>
    </row>
    <row r="10" spans="1:2" s="4" customFormat="1" ht="17.25" thickBot="1" x14ac:dyDescent="0.3">
      <c r="A10" s="45" t="s">
        <v>25</v>
      </c>
      <c r="B10" s="44"/>
    </row>
    <row r="11" spans="1:2" s="4" customFormat="1" ht="17.25" thickBot="1" x14ac:dyDescent="0.3">
      <c r="A11" s="49" t="s">
        <v>61</v>
      </c>
      <c r="B11" s="23">
        <v>14.15</v>
      </c>
    </row>
    <row r="12" spans="1:2" s="4" customFormat="1" ht="15.75" customHeight="1" thickBot="1" x14ac:dyDescent="0.3">
      <c r="A12" s="50" t="s">
        <v>100</v>
      </c>
      <c r="B12" s="24">
        <v>1.17</v>
      </c>
    </row>
    <row r="13" spans="1:2" s="4" customFormat="1" ht="15" customHeight="1" thickBot="1" x14ac:dyDescent="0.3">
      <c r="A13" s="51" t="s">
        <v>64</v>
      </c>
      <c r="B13" s="25">
        <v>1.27</v>
      </c>
    </row>
    <row r="14" spans="1:2" s="4" customFormat="1" ht="15" customHeight="1" thickBot="1" x14ac:dyDescent="0.3">
      <c r="A14" s="49" t="s">
        <v>67</v>
      </c>
      <c r="B14" s="23">
        <v>0.44</v>
      </c>
    </row>
    <row r="15" spans="1:2" s="4" customFormat="1" ht="15" customHeight="1" thickBot="1" x14ac:dyDescent="0.3">
      <c r="A15" s="49" t="s">
        <v>62</v>
      </c>
      <c r="B15" s="23">
        <v>0.4</v>
      </c>
    </row>
    <row r="16" spans="1:2" s="4" customFormat="1" ht="15" customHeight="1" thickBot="1" x14ac:dyDescent="0.3">
      <c r="A16" s="49" t="s">
        <v>65</v>
      </c>
      <c r="B16" s="23">
        <v>1.07</v>
      </c>
    </row>
    <row r="17" spans="1:2" s="4" customFormat="1" ht="15" customHeight="1" thickBot="1" x14ac:dyDescent="0.3">
      <c r="A17" s="49" t="s">
        <v>66</v>
      </c>
      <c r="B17" s="23">
        <v>0.21</v>
      </c>
    </row>
    <row r="18" spans="1:2" s="4" customFormat="1" ht="15" customHeight="1" thickBot="1" x14ac:dyDescent="0.3">
      <c r="A18" s="49" t="s">
        <v>68</v>
      </c>
      <c r="B18" s="23">
        <v>0.75</v>
      </c>
    </row>
    <row r="19" spans="1:2" s="4" customFormat="1" ht="15" customHeight="1" thickBot="1" x14ac:dyDescent="0.3">
      <c r="A19" s="49" t="s">
        <v>131</v>
      </c>
      <c r="B19" s="23">
        <v>0.41</v>
      </c>
    </row>
    <row r="20" spans="1:2" s="4" customFormat="1" ht="17.25" thickBot="1" x14ac:dyDescent="0.3">
      <c r="A20" s="45" t="s">
        <v>26</v>
      </c>
      <c r="B20" s="12">
        <f>SUM(B7:B19)</f>
        <v>19.87</v>
      </c>
    </row>
    <row r="21" spans="1:2" s="4" customFormat="1" ht="17.25" thickBot="1" x14ac:dyDescent="0.3">
      <c r="A21" s="35"/>
      <c r="B21" s="44"/>
    </row>
    <row r="22" spans="1:2" s="4" customFormat="1" ht="17.25" thickBot="1" x14ac:dyDescent="0.3">
      <c r="A22" s="45" t="s">
        <v>27</v>
      </c>
      <c r="B22" s="44"/>
    </row>
    <row r="23" spans="1:2" s="4" customFormat="1" ht="17.25" thickBot="1" x14ac:dyDescent="0.3">
      <c r="A23" s="45" t="s">
        <v>24</v>
      </c>
      <c r="B23" s="44"/>
    </row>
    <row r="24" spans="1:2" s="4" customFormat="1" ht="17.25" thickBot="1" x14ac:dyDescent="0.3">
      <c r="A24" s="46" t="s">
        <v>39</v>
      </c>
      <c r="B24" s="6"/>
    </row>
    <row r="25" spans="1:2" s="4" customFormat="1" ht="15.75" customHeight="1" thickBot="1" x14ac:dyDescent="0.3">
      <c r="A25" s="47" t="s">
        <v>40</v>
      </c>
      <c r="B25" s="7"/>
    </row>
    <row r="26" spans="1:2" s="4" customFormat="1" ht="15.75" customHeight="1" thickBot="1" x14ac:dyDescent="0.3">
      <c r="A26" s="52" t="s">
        <v>38</v>
      </c>
      <c r="B26" s="8"/>
    </row>
    <row r="27" spans="1:2" s="4" customFormat="1" ht="17.25" thickBot="1" x14ac:dyDescent="0.3">
      <c r="A27" s="45" t="s">
        <v>25</v>
      </c>
      <c r="B27" s="44"/>
    </row>
    <row r="28" spans="1:2" s="4" customFormat="1" ht="17.25" thickBot="1" x14ac:dyDescent="0.3">
      <c r="A28" s="46" t="s">
        <v>39</v>
      </c>
      <c r="B28" s="6"/>
    </row>
    <row r="29" spans="1:2" s="4" customFormat="1" ht="15.75" customHeight="1" thickBot="1" x14ac:dyDescent="0.3">
      <c r="A29" s="47" t="s">
        <v>40</v>
      </c>
      <c r="B29" s="7"/>
    </row>
    <row r="30" spans="1:2" s="4" customFormat="1" ht="15.75" customHeight="1" thickBot="1" x14ac:dyDescent="0.3">
      <c r="A30" s="52" t="s">
        <v>38</v>
      </c>
      <c r="B30" s="9">
        <v>9.24</v>
      </c>
    </row>
    <row r="31" spans="1:2" s="4" customFormat="1" ht="17.25" thickBot="1" x14ac:dyDescent="0.3">
      <c r="A31" s="45" t="s">
        <v>28</v>
      </c>
      <c r="B31" s="12">
        <f>SUM(B24:B30)</f>
        <v>9.24</v>
      </c>
    </row>
    <row r="32" spans="1:2" s="4" customFormat="1" ht="17.25" thickBot="1" x14ac:dyDescent="0.3">
      <c r="A32" s="37"/>
      <c r="B32" s="44"/>
    </row>
    <row r="33" spans="1:2" s="4" customFormat="1" ht="17.25" thickBot="1" x14ac:dyDescent="0.3">
      <c r="A33" s="45" t="s">
        <v>29</v>
      </c>
      <c r="B33" s="44"/>
    </row>
    <row r="34" spans="1:2" s="4" customFormat="1" ht="17.25" thickBot="1" x14ac:dyDescent="0.3">
      <c r="A34" s="46" t="s">
        <v>41</v>
      </c>
      <c r="B34" s="6"/>
    </row>
    <row r="35" spans="1:2" s="4" customFormat="1" ht="15.75" customHeight="1" thickBot="1" x14ac:dyDescent="0.3">
      <c r="A35" s="47" t="s">
        <v>42</v>
      </c>
      <c r="B35" s="7"/>
    </row>
    <row r="36" spans="1:2" s="4" customFormat="1" ht="15.75" customHeight="1" thickBot="1" x14ac:dyDescent="0.3">
      <c r="A36" s="52" t="s">
        <v>38</v>
      </c>
      <c r="B36" s="8"/>
    </row>
    <row r="37" spans="1:2" s="4" customFormat="1" ht="17.25" thickBot="1" x14ac:dyDescent="0.3">
      <c r="A37" s="45" t="s">
        <v>30</v>
      </c>
      <c r="B37" s="6"/>
    </row>
    <row r="38" spans="1:2" s="4" customFormat="1" ht="17.25" thickBot="1" x14ac:dyDescent="0.3">
      <c r="A38" s="45"/>
      <c r="B38" s="44"/>
    </row>
    <row r="39" spans="1:2" s="4" customFormat="1" ht="17.25" thickBot="1" x14ac:dyDescent="0.3">
      <c r="A39" s="45" t="s">
        <v>31</v>
      </c>
      <c r="B39" s="44"/>
    </row>
    <row r="40" spans="1:2" s="4" customFormat="1" ht="17.25" thickBot="1" x14ac:dyDescent="0.3">
      <c r="A40" s="46" t="s">
        <v>41</v>
      </c>
      <c r="B40" s="6"/>
    </row>
    <row r="41" spans="1:2" s="4" customFormat="1" ht="15.75" customHeight="1" thickBot="1" x14ac:dyDescent="0.3">
      <c r="A41" s="47" t="s">
        <v>42</v>
      </c>
      <c r="B41" s="7"/>
    </row>
    <row r="42" spans="1:2" s="4" customFormat="1" ht="15.75" customHeight="1" thickBot="1" x14ac:dyDescent="0.3">
      <c r="A42" s="52" t="s">
        <v>38</v>
      </c>
      <c r="B42" s="8"/>
    </row>
    <row r="43" spans="1:2" s="4" customFormat="1" ht="17.25" thickBot="1" x14ac:dyDescent="0.3">
      <c r="A43" s="45" t="s">
        <v>32</v>
      </c>
      <c r="B43" s="6"/>
    </row>
    <row r="44" spans="1:2" s="4" customFormat="1" ht="17.25" thickBot="1" x14ac:dyDescent="0.3">
      <c r="A44" s="37"/>
      <c r="B44" s="44"/>
    </row>
    <row r="45" spans="1:2" s="4" customFormat="1" ht="17.25" thickBot="1" x14ac:dyDescent="0.3">
      <c r="A45" s="45" t="s">
        <v>33</v>
      </c>
      <c r="B45" s="44"/>
    </row>
    <row r="46" spans="1:2" s="4" customFormat="1" ht="17.25" thickBot="1" x14ac:dyDescent="0.3">
      <c r="A46" s="46" t="s">
        <v>41</v>
      </c>
      <c r="B46" s="6"/>
    </row>
    <row r="47" spans="1:2" ht="17.25" thickBot="1" x14ac:dyDescent="0.25">
      <c r="A47" s="48" t="s">
        <v>42</v>
      </c>
      <c r="B47" s="10"/>
    </row>
    <row r="48" spans="1:2" ht="17.25" thickBot="1" x14ac:dyDescent="0.25">
      <c r="A48" s="41" t="s">
        <v>38</v>
      </c>
      <c r="B48" s="11"/>
    </row>
    <row r="49" spans="1:2" ht="17.25" thickBot="1" x14ac:dyDescent="0.25">
      <c r="A49" s="43" t="s">
        <v>43</v>
      </c>
      <c r="B49" s="42"/>
    </row>
    <row r="50" spans="1:2" ht="17.25" thickBot="1" x14ac:dyDescent="0.25">
      <c r="A50" s="41"/>
      <c r="B50" s="42"/>
    </row>
    <row r="51" spans="1:2" ht="17.25" thickBot="1" x14ac:dyDescent="0.25">
      <c r="A51" s="43" t="s">
        <v>44</v>
      </c>
      <c r="B51" s="42"/>
    </row>
    <row r="52" spans="1:2" ht="17.25" thickBot="1" x14ac:dyDescent="0.25">
      <c r="A52" s="53" t="s">
        <v>41</v>
      </c>
      <c r="B52" s="11"/>
    </row>
    <row r="53" spans="1:2" ht="17.25" thickBot="1" x14ac:dyDescent="0.25">
      <c r="A53" s="53" t="s">
        <v>42</v>
      </c>
      <c r="B53" s="11"/>
    </row>
    <row r="54" spans="1:2" ht="17.25" thickBot="1" x14ac:dyDescent="0.25">
      <c r="A54" s="41" t="s">
        <v>38</v>
      </c>
      <c r="B54" s="11"/>
    </row>
    <row r="55" spans="1:2" ht="17.25" thickBot="1" x14ac:dyDescent="0.25">
      <c r="A55" s="43" t="s">
        <v>45</v>
      </c>
      <c r="B55" s="11"/>
    </row>
    <row r="56" spans="1:2" ht="17.25" thickBot="1" x14ac:dyDescent="0.25">
      <c r="A56" s="41"/>
      <c r="B56" s="42"/>
    </row>
    <row r="57" spans="1:2" ht="17.25" thickBot="1" x14ac:dyDescent="0.25">
      <c r="A57" s="43" t="s">
        <v>46</v>
      </c>
      <c r="B57" s="12">
        <f>+B20+B31</f>
        <v>29.11</v>
      </c>
    </row>
    <row r="58" spans="1:2" ht="17.25" thickBot="1" x14ac:dyDescent="0.25">
      <c r="A58" s="43" t="s">
        <v>47</v>
      </c>
      <c r="B58" s="16">
        <f>'נספח 1'!B38</f>
        <v>64035</v>
      </c>
    </row>
  </sheetData>
  <pageMargins left="0.7" right="0.7" top="0.75" bottom="0.37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4"/>
  <sheetViews>
    <sheetView rightToLeft="1" view="pageBreakPreview" topLeftCell="A24" zoomScale="115" zoomScaleNormal="100" zoomScaleSheetLayoutView="115" workbookViewId="0">
      <selection activeCell="B90" sqref="B90"/>
    </sheetView>
  </sheetViews>
  <sheetFormatPr defaultRowHeight="14.25" x14ac:dyDescent="0.2"/>
  <cols>
    <col min="1" max="1" width="46" customWidth="1"/>
    <col min="2" max="2" width="9.375" customWidth="1"/>
  </cols>
  <sheetData>
    <row r="1" spans="1:2" s="2" customFormat="1" ht="15" x14ac:dyDescent="0.25">
      <c r="A1" s="2" t="str">
        <f>'נספח 1'!A1</f>
        <v xml:space="preserve">עוצ"מ חברה לניהול קופות גמל והשתלמות בע"מ. תוכנית קרן השתלמות עוצ"מ  </v>
      </c>
    </row>
    <row r="2" spans="1:2" s="2" customFormat="1" ht="15" x14ac:dyDescent="0.25">
      <c r="A2" s="2" t="s">
        <v>71</v>
      </c>
      <c r="B2" s="22">
        <f>'נספח 1'!B2</f>
        <v>44926</v>
      </c>
    </row>
    <row r="3" spans="1:2" ht="15" thickBot="1" x14ac:dyDescent="0.25"/>
    <row r="4" spans="1:2" s="5" customFormat="1" ht="15.75" thickBot="1" x14ac:dyDescent="0.3">
      <c r="A4" s="54"/>
      <c r="B4" s="55" t="s">
        <v>0</v>
      </c>
    </row>
    <row r="5" spans="1:2" s="5" customFormat="1" ht="17.25" thickBot="1" x14ac:dyDescent="0.3">
      <c r="A5" s="43" t="s">
        <v>48</v>
      </c>
      <c r="B5" s="56"/>
    </row>
    <row r="6" spans="1:2" s="5" customFormat="1" ht="17.25" thickBot="1" x14ac:dyDescent="0.3">
      <c r="A6" s="48" t="s">
        <v>98</v>
      </c>
      <c r="B6" s="23">
        <v>15.4</v>
      </c>
    </row>
    <row r="7" spans="1:2" s="5" customFormat="1" ht="17.25" thickBot="1" x14ac:dyDescent="0.3">
      <c r="A7" s="48" t="s">
        <v>108</v>
      </c>
      <c r="B7" s="23">
        <v>5.17</v>
      </c>
    </row>
    <row r="8" spans="1:2" s="5" customFormat="1" ht="17.25" thickBot="1" x14ac:dyDescent="0.3">
      <c r="A8" s="48" t="s">
        <v>102</v>
      </c>
      <c r="B8" s="23">
        <v>5.4</v>
      </c>
    </row>
    <row r="9" spans="1:2" s="5" customFormat="1" ht="17.25" thickBot="1" x14ac:dyDescent="0.3">
      <c r="A9" s="48" t="s">
        <v>103</v>
      </c>
      <c r="B9" s="23">
        <v>0.18</v>
      </c>
    </row>
    <row r="10" spans="1:2" s="5" customFormat="1" ht="17.25" thickBot="1" x14ac:dyDescent="0.3">
      <c r="A10" s="48" t="s">
        <v>109</v>
      </c>
      <c r="B10" s="23">
        <v>13.98</v>
      </c>
    </row>
    <row r="11" spans="1:2" s="5" customFormat="1" ht="17.25" thickBot="1" x14ac:dyDescent="0.3">
      <c r="A11" s="48" t="s">
        <v>128</v>
      </c>
      <c r="B11" s="23">
        <v>2.2599999999999998</v>
      </c>
    </row>
    <row r="12" spans="1:2" s="5" customFormat="1" ht="17.25" thickBot="1" x14ac:dyDescent="0.3">
      <c r="A12" s="48" t="s">
        <v>129</v>
      </c>
      <c r="B12" s="23">
        <v>3.01</v>
      </c>
    </row>
    <row r="13" spans="1:2" s="5" customFormat="1" ht="17.25" thickBot="1" x14ac:dyDescent="0.3">
      <c r="A13" s="48" t="s">
        <v>113</v>
      </c>
      <c r="B13" s="32">
        <v>4.26</v>
      </c>
    </row>
    <row r="14" spans="1:2" s="5" customFormat="1" ht="17.25" thickBot="1" x14ac:dyDescent="0.3">
      <c r="A14" s="48" t="s">
        <v>135</v>
      </c>
      <c r="B14" s="32">
        <v>1.39</v>
      </c>
    </row>
    <row r="15" spans="1:2" s="5" customFormat="1" ht="17.25" thickBot="1" x14ac:dyDescent="0.3">
      <c r="A15" s="48" t="s">
        <v>114</v>
      </c>
      <c r="B15" s="32">
        <v>3.65</v>
      </c>
    </row>
    <row r="16" spans="1:2" s="5" customFormat="1" ht="17.25" thickBot="1" x14ac:dyDescent="0.3">
      <c r="A16" s="48" t="s">
        <v>116</v>
      </c>
      <c r="B16" s="32">
        <v>3.48</v>
      </c>
    </row>
    <row r="17" spans="1:2" s="5" customFormat="1" ht="17.25" thickBot="1" x14ac:dyDescent="0.3">
      <c r="A17" s="48" t="s">
        <v>117</v>
      </c>
      <c r="B17" s="32">
        <v>0.24</v>
      </c>
    </row>
    <row r="18" spans="1:2" s="5" customFormat="1" ht="15.75" customHeight="1" thickBot="1" x14ac:dyDescent="0.3">
      <c r="A18" s="57" t="s">
        <v>42</v>
      </c>
      <c r="B18" s="28"/>
    </row>
    <row r="19" spans="1:2" s="5" customFormat="1" ht="15.75" customHeight="1" thickBot="1" x14ac:dyDescent="0.3">
      <c r="A19" s="48" t="s">
        <v>38</v>
      </c>
      <c r="B19" s="27"/>
    </row>
    <row r="20" spans="1:2" s="5" customFormat="1" ht="17.25" thickBot="1" x14ac:dyDescent="0.3">
      <c r="A20" s="43" t="s">
        <v>49</v>
      </c>
      <c r="B20" s="29">
        <f>SUM(B6:B19)</f>
        <v>58.419999999999987</v>
      </c>
    </row>
    <row r="21" spans="1:2" s="5" customFormat="1" ht="17.25" thickBot="1" x14ac:dyDescent="0.3">
      <c r="A21" s="41"/>
      <c r="B21" s="26"/>
    </row>
    <row r="22" spans="1:2" s="5" customFormat="1" ht="17.25" thickBot="1" x14ac:dyDescent="0.3">
      <c r="A22" s="43" t="s">
        <v>50</v>
      </c>
      <c r="B22" s="26"/>
    </row>
    <row r="23" spans="1:2" s="5" customFormat="1" ht="17.25" thickBot="1" x14ac:dyDescent="0.3">
      <c r="A23" s="53" t="s">
        <v>41</v>
      </c>
      <c r="B23" s="26"/>
    </row>
    <row r="24" spans="1:2" s="5" customFormat="1" ht="15.75" customHeight="1" thickBot="1" x14ac:dyDescent="0.3">
      <c r="A24" s="57" t="s">
        <v>42</v>
      </c>
      <c r="B24" s="28"/>
    </row>
    <row r="25" spans="1:2" s="5" customFormat="1" ht="15" customHeight="1" thickBot="1" x14ac:dyDescent="0.3">
      <c r="A25" s="48" t="s">
        <v>38</v>
      </c>
      <c r="B25" s="27"/>
    </row>
    <row r="26" spans="1:2" s="5" customFormat="1" ht="17.25" thickBot="1" x14ac:dyDescent="0.3">
      <c r="A26" s="43" t="s">
        <v>51</v>
      </c>
      <c r="B26" s="56"/>
    </row>
    <row r="27" spans="1:2" s="5" customFormat="1" ht="17.25" thickBot="1" x14ac:dyDescent="0.3">
      <c r="A27" s="41"/>
      <c r="B27" s="56"/>
    </row>
    <row r="28" spans="1:2" s="5" customFormat="1" ht="17.25" thickBot="1" x14ac:dyDescent="0.3">
      <c r="A28" s="43" t="s">
        <v>52</v>
      </c>
      <c r="B28" s="56"/>
    </row>
    <row r="29" spans="1:2" s="5" customFormat="1" ht="17.25" thickBot="1" x14ac:dyDescent="0.3">
      <c r="A29" s="53" t="s">
        <v>41</v>
      </c>
      <c r="B29" s="26"/>
    </row>
    <row r="30" spans="1:2" s="5" customFormat="1" ht="15.75" customHeight="1" thickBot="1" x14ac:dyDescent="0.3">
      <c r="A30" s="57" t="s">
        <v>42</v>
      </c>
      <c r="B30" s="28"/>
    </row>
    <row r="31" spans="1:2" s="5" customFormat="1" ht="15.75" customHeight="1" thickBot="1" x14ac:dyDescent="0.3">
      <c r="A31" s="48" t="s">
        <v>38</v>
      </c>
      <c r="B31" s="27"/>
    </row>
    <row r="32" spans="1:2" s="5" customFormat="1" ht="17.25" thickBot="1" x14ac:dyDescent="0.3">
      <c r="A32" s="43" t="s">
        <v>53</v>
      </c>
      <c r="B32" s="56"/>
    </row>
    <row r="33" spans="1:2" s="5" customFormat="1" ht="17.25" thickBot="1" x14ac:dyDescent="0.3">
      <c r="A33" s="41"/>
      <c r="B33" s="26"/>
    </row>
    <row r="34" spans="1:2" s="5" customFormat="1" ht="15" customHeight="1" thickBot="1" x14ac:dyDescent="0.3">
      <c r="A34" s="58" t="s">
        <v>54</v>
      </c>
      <c r="B34" s="28"/>
    </row>
    <row r="35" spans="1:2" s="5" customFormat="1" ht="17.25" thickBot="1" x14ac:dyDescent="0.3">
      <c r="A35" s="59" t="s">
        <v>55</v>
      </c>
      <c r="B35" s="27"/>
    </row>
    <row r="36" spans="1:2" s="5" customFormat="1" ht="17.25" thickBot="1" x14ac:dyDescent="0.3">
      <c r="A36" s="53" t="s">
        <v>59</v>
      </c>
      <c r="B36" s="26"/>
    </row>
    <row r="37" spans="1:2" s="5" customFormat="1" ht="17.25" thickBot="1" x14ac:dyDescent="0.3">
      <c r="A37" s="53" t="s">
        <v>60</v>
      </c>
      <c r="B37" s="56"/>
    </row>
    <row r="38" spans="1:2" s="5" customFormat="1" ht="17.25" thickBot="1" x14ac:dyDescent="0.3">
      <c r="A38" s="53" t="s">
        <v>38</v>
      </c>
      <c r="B38" s="26"/>
    </row>
    <row r="39" spans="1:2" s="5" customFormat="1" ht="17.25" thickBot="1" x14ac:dyDescent="0.3">
      <c r="A39" s="43" t="s">
        <v>56</v>
      </c>
      <c r="B39" s="26"/>
    </row>
    <row r="40" spans="1:2" s="5" customFormat="1" ht="17.25" thickBot="1" x14ac:dyDescent="0.3">
      <c r="A40" s="53" t="s">
        <v>130</v>
      </c>
      <c r="B40" s="26">
        <v>5.07</v>
      </c>
    </row>
    <row r="41" spans="1:2" s="5" customFormat="1" ht="17.25" thickBot="1" x14ac:dyDescent="0.3">
      <c r="A41" s="53" t="s">
        <v>60</v>
      </c>
      <c r="B41" s="26"/>
    </row>
    <row r="42" spans="1:2" s="5" customFormat="1" ht="17.25" thickBot="1" x14ac:dyDescent="0.3">
      <c r="A42" s="53" t="s">
        <v>38</v>
      </c>
      <c r="B42" s="56"/>
    </row>
    <row r="43" spans="1:2" s="5" customFormat="1" ht="17.25" thickBot="1" x14ac:dyDescent="0.3">
      <c r="A43" s="43" t="s">
        <v>57</v>
      </c>
      <c r="B43" s="56"/>
    </row>
    <row r="44" spans="1:2" s="5" customFormat="1" ht="17.25" thickBot="1" x14ac:dyDescent="0.3">
      <c r="A44" s="41"/>
      <c r="B44" s="26"/>
    </row>
    <row r="45" spans="1:2" s="5" customFormat="1" ht="17.25" thickBot="1" x14ac:dyDescent="0.3">
      <c r="A45" s="43" t="s">
        <v>94</v>
      </c>
      <c r="B45" s="26"/>
    </row>
    <row r="46" spans="1:2" s="5" customFormat="1" ht="17.25" thickBot="1" x14ac:dyDescent="0.3">
      <c r="A46" s="43" t="s">
        <v>95</v>
      </c>
      <c r="B46" s="26"/>
    </row>
    <row r="47" spans="1:2" s="5" customFormat="1" ht="17.25" thickBot="1" x14ac:dyDescent="0.3">
      <c r="A47" s="53" t="s">
        <v>120</v>
      </c>
      <c r="B47" s="23">
        <v>-0.20800156119245861</v>
      </c>
    </row>
    <row r="48" spans="1:2" s="5" customFormat="1" ht="17.25" thickBot="1" x14ac:dyDescent="0.3">
      <c r="A48" s="53" t="s">
        <v>72</v>
      </c>
      <c r="B48" s="23">
        <v>-0.26705828625137407</v>
      </c>
    </row>
    <row r="49" spans="1:2" s="5" customFormat="1" ht="17.25" thickBot="1" x14ac:dyDescent="0.3">
      <c r="A49" s="53" t="s">
        <v>73</v>
      </c>
      <c r="B49" s="23">
        <v>-0.2236068503734191</v>
      </c>
    </row>
    <row r="50" spans="1:2" s="5" customFormat="1" ht="17.25" thickBot="1" x14ac:dyDescent="0.3">
      <c r="A50" s="53" t="s">
        <v>126</v>
      </c>
      <c r="B50" s="23">
        <v>-8.3094599537790095E-2</v>
      </c>
    </row>
    <row r="51" spans="1:2" s="5" customFormat="1" ht="17.25" thickBot="1" x14ac:dyDescent="0.3">
      <c r="A51" s="53" t="s">
        <v>104</v>
      </c>
      <c r="B51" s="23">
        <v>-8.9362287867899681E-2</v>
      </c>
    </row>
    <row r="52" spans="1:2" s="5" customFormat="1" ht="17.25" thickBot="1" x14ac:dyDescent="0.3">
      <c r="A52" s="53" t="s">
        <v>118</v>
      </c>
      <c r="B52" s="23">
        <v>-2.2661216445694778E-2</v>
      </c>
    </row>
    <row r="53" spans="1:2" s="5" customFormat="1" ht="17.25" thickBot="1" x14ac:dyDescent="0.3">
      <c r="A53" s="53" t="s">
        <v>121</v>
      </c>
      <c r="B53" s="23">
        <v>-3.2200865615142965E-3</v>
      </c>
    </row>
    <row r="54" spans="1:2" s="5" customFormat="1" ht="17.25" thickBot="1" x14ac:dyDescent="0.3">
      <c r="A54" s="53" t="s">
        <v>122</v>
      </c>
      <c r="B54" s="23">
        <v>-2.2130516443474791E-2</v>
      </c>
    </row>
    <row r="55" spans="1:2" s="5" customFormat="1" ht="17.25" thickBot="1" x14ac:dyDescent="0.3">
      <c r="A55" s="53" t="s">
        <v>110</v>
      </c>
      <c r="B55" s="23">
        <v>0.12414502609241609</v>
      </c>
    </row>
    <row r="56" spans="1:2" s="5" customFormat="1" ht="17.25" thickBot="1" x14ac:dyDescent="0.3">
      <c r="A56" s="53" t="s">
        <v>101</v>
      </c>
      <c r="B56" s="23">
        <v>-2.1077963603783247E-2</v>
      </c>
    </row>
    <row r="57" spans="1:2" s="5" customFormat="1" ht="17.25" thickBot="1" x14ac:dyDescent="0.3">
      <c r="A57" s="53" t="s">
        <v>123</v>
      </c>
      <c r="B57" s="23">
        <v>-2.2081130150575404E-2</v>
      </c>
    </row>
    <row r="58" spans="1:2" s="5" customFormat="1" ht="17.25" thickBot="1" x14ac:dyDescent="0.3">
      <c r="A58" s="53" t="s">
        <v>74</v>
      </c>
      <c r="B58" s="23">
        <v>-0.11439785949062935</v>
      </c>
    </row>
    <row r="59" spans="1:2" s="5" customFormat="1" ht="17.25" thickBot="1" x14ac:dyDescent="0.3">
      <c r="A59" s="53" t="s">
        <v>124</v>
      </c>
      <c r="B59" s="23">
        <v>0.1124455407836935</v>
      </c>
    </row>
    <row r="60" spans="1:2" s="5" customFormat="1" ht="17.25" thickBot="1" x14ac:dyDescent="0.3">
      <c r="A60" s="53" t="s">
        <v>127</v>
      </c>
      <c r="B60" s="23">
        <v>-2.1387927264424754E-2</v>
      </c>
    </row>
    <row r="61" spans="1:2" s="5" customFormat="1" ht="17.25" thickBot="1" x14ac:dyDescent="0.3">
      <c r="A61" s="53"/>
      <c r="B61" s="23"/>
    </row>
    <row r="62" spans="1:2" s="5" customFormat="1" ht="17.25" thickBot="1" x14ac:dyDescent="0.3">
      <c r="A62" s="43" t="s">
        <v>96</v>
      </c>
      <c r="B62" s="26"/>
    </row>
    <row r="63" spans="1:2" s="5" customFormat="1" ht="17.25" thickBot="1" x14ac:dyDescent="0.3">
      <c r="A63" s="41" t="s">
        <v>99</v>
      </c>
      <c r="B63" s="23">
        <v>7.661839999999998</v>
      </c>
    </row>
    <row r="64" spans="1:2" s="5" customFormat="1" ht="17.25" thickBot="1" x14ac:dyDescent="0.3">
      <c r="A64" s="41" t="s">
        <v>75</v>
      </c>
      <c r="B64" s="23">
        <v>0.13061</v>
      </c>
    </row>
    <row r="65" spans="1:2" s="5" customFormat="1" ht="17.25" thickBot="1" x14ac:dyDescent="0.3">
      <c r="A65" s="41" t="s">
        <v>105</v>
      </c>
      <c r="B65" s="23">
        <v>0.75162999999999991</v>
      </c>
    </row>
    <row r="66" spans="1:2" s="5" customFormat="1" ht="17.25" thickBot="1" x14ac:dyDescent="0.3">
      <c r="A66" s="41" t="s">
        <v>76</v>
      </c>
      <c r="B66" s="23">
        <v>0.15500999999999998</v>
      </c>
    </row>
    <row r="67" spans="1:2" s="5" customFormat="1" ht="17.25" thickBot="1" x14ac:dyDescent="0.3">
      <c r="A67" s="41" t="s">
        <v>111</v>
      </c>
      <c r="B67" s="23">
        <v>2.5104599999999997</v>
      </c>
    </row>
    <row r="68" spans="1:2" s="5" customFormat="1" ht="17.25" thickBot="1" x14ac:dyDescent="0.3">
      <c r="A68" s="41" t="s">
        <v>77</v>
      </c>
      <c r="B68" s="23">
        <v>2.0549999999999985E-2</v>
      </c>
    </row>
    <row r="69" spans="1:2" s="5" customFormat="1" ht="17.25" thickBot="1" x14ac:dyDescent="0.3">
      <c r="A69" s="41" t="s">
        <v>78</v>
      </c>
      <c r="B69" s="23">
        <v>5.5820000000000064E-2</v>
      </c>
    </row>
    <row r="70" spans="1:2" s="5" customFormat="1" ht="17.25" thickBot="1" x14ac:dyDescent="0.3">
      <c r="A70" s="41" t="s">
        <v>79</v>
      </c>
      <c r="B70" s="23">
        <v>0.28799999999999987</v>
      </c>
    </row>
    <row r="71" spans="1:2" s="5" customFormat="1" ht="17.25" thickBot="1" x14ac:dyDescent="0.3">
      <c r="A71" s="41" t="s">
        <v>119</v>
      </c>
      <c r="B71" s="23">
        <v>0.23324000000000006</v>
      </c>
    </row>
    <row r="72" spans="1:2" s="5" customFormat="1" ht="17.25" thickBot="1" x14ac:dyDescent="0.3">
      <c r="A72" s="41" t="s">
        <v>106</v>
      </c>
      <c r="B72" s="23">
        <v>2.7550000000000015E-2</v>
      </c>
    </row>
    <row r="73" spans="1:2" s="5" customFormat="1" ht="17.25" thickBot="1" x14ac:dyDescent="0.3">
      <c r="A73" s="41" t="s">
        <v>107</v>
      </c>
      <c r="B73" s="23">
        <v>0.44124999999999998</v>
      </c>
    </row>
    <row r="74" spans="1:2" s="5" customFormat="1" ht="17.25" thickBot="1" x14ac:dyDescent="0.3">
      <c r="A74" s="41" t="s">
        <v>115</v>
      </c>
      <c r="B74" s="23">
        <v>1.9862100000000005</v>
      </c>
    </row>
    <row r="75" spans="1:2" s="5" customFormat="1" ht="17.25" thickBot="1" x14ac:dyDescent="0.3">
      <c r="A75" s="41" t="s">
        <v>80</v>
      </c>
      <c r="B75" s="23">
        <v>0.54383999999999999</v>
      </c>
    </row>
    <row r="76" spans="1:2" s="5" customFormat="1" ht="17.25" thickBot="1" x14ac:dyDescent="0.3">
      <c r="A76" s="41" t="s">
        <v>112</v>
      </c>
      <c r="B76" s="23">
        <v>0.61851</v>
      </c>
    </row>
    <row r="77" spans="1:2" s="5" customFormat="1" ht="17.25" thickBot="1" x14ac:dyDescent="0.3">
      <c r="A77" s="41" t="s">
        <v>81</v>
      </c>
      <c r="B77" s="23">
        <v>0.1142</v>
      </c>
    </row>
    <row r="78" spans="1:2" s="5" customFormat="1" ht="17.25" thickBot="1" x14ac:dyDescent="0.3">
      <c r="A78" s="41" t="s">
        <v>132</v>
      </c>
      <c r="B78" s="23">
        <v>0.26988000000000012</v>
      </c>
    </row>
    <row r="79" spans="1:2" s="5" customFormat="1" ht="17.25" thickBot="1" x14ac:dyDescent="0.3">
      <c r="A79" s="41" t="s">
        <v>125</v>
      </c>
      <c r="B79" s="23">
        <v>2.5899999999999999E-3</v>
      </c>
    </row>
    <row r="80" spans="1:2" s="5" customFormat="1" ht="17.25" thickBot="1" x14ac:dyDescent="0.3">
      <c r="A80" s="41" t="s">
        <v>82</v>
      </c>
      <c r="B80" s="23">
        <v>0.36882999999999994</v>
      </c>
    </row>
    <row r="81" spans="1:2" s="5" customFormat="1" ht="17.25" thickBot="1" x14ac:dyDescent="0.3">
      <c r="A81" s="41" t="s">
        <v>83</v>
      </c>
      <c r="B81" s="23">
        <v>0.16047999999999996</v>
      </c>
    </row>
    <row r="82" spans="1:2" s="5" customFormat="1" ht="17.25" thickBot="1" x14ac:dyDescent="0.3">
      <c r="A82" s="41" t="s">
        <v>84</v>
      </c>
      <c r="B82" s="23">
        <v>2.4780000000000007E-2</v>
      </c>
    </row>
    <row r="83" spans="1:2" s="5" customFormat="1" ht="17.25" thickBot="1" x14ac:dyDescent="0.3">
      <c r="A83" s="41" t="s">
        <v>85</v>
      </c>
      <c r="B83" s="23">
        <v>6.1530000000000015E-2</v>
      </c>
    </row>
    <row r="84" spans="1:2" s="5" customFormat="1" ht="17.25" thickBot="1" x14ac:dyDescent="0.3">
      <c r="A84" s="41" t="s">
        <v>86</v>
      </c>
      <c r="B84" s="23">
        <v>3.546999999999996E-2</v>
      </c>
    </row>
    <row r="85" spans="1:2" s="5" customFormat="1" ht="17.25" thickBot="1" x14ac:dyDescent="0.3">
      <c r="A85" s="41" t="s">
        <v>87</v>
      </c>
      <c r="B85" s="23">
        <v>0.29507</v>
      </c>
    </row>
    <row r="86" spans="1:2" s="5" customFormat="1" ht="17.25" thickBot="1" x14ac:dyDescent="0.3">
      <c r="A86" s="41" t="s">
        <v>88</v>
      </c>
      <c r="B86" s="23">
        <v>0.89859000000000022</v>
      </c>
    </row>
    <row r="87" spans="1:2" s="5" customFormat="1" ht="17.25" thickBot="1" x14ac:dyDescent="0.3">
      <c r="A87" s="41" t="s">
        <v>89</v>
      </c>
      <c r="B87" s="23">
        <v>0.13624999999999995</v>
      </c>
    </row>
    <row r="88" spans="1:2" s="5" customFormat="1" ht="17.25" thickBot="1" x14ac:dyDescent="0.3">
      <c r="A88" s="41" t="s">
        <v>90</v>
      </c>
      <c r="B88" s="23">
        <v>0.50811000000000006</v>
      </c>
    </row>
    <row r="89" spans="1:2" s="5" customFormat="1" ht="17.25" thickBot="1" x14ac:dyDescent="0.3">
      <c r="A89" s="41" t="s">
        <v>133</v>
      </c>
      <c r="B89" s="23">
        <v>-9.8430460804189578E-4</v>
      </c>
    </row>
    <row r="90" spans="1:2" s="5" customFormat="1" ht="17.25" thickBot="1" x14ac:dyDescent="0.3">
      <c r="A90" s="41" t="s">
        <v>134</v>
      </c>
      <c r="B90" s="23">
        <v>-2.3241466974491232E-3</v>
      </c>
    </row>
    <row r="91" spans="1:2" s="5" customFormat="1" ht="17.25" thickBot="1" x14ac:dyDescent="0.3">
      <c r="A91" s="41"/>
      <c r="B91" s="23"/>
    </row>
    <row r="92" spans="1:2" s="17" customFormat="1" ht="17.25" thickBot="1" x14ac:dyDescent="0.3">
      <c r="A92" s="43" t="s">
        <v>97</v>
      </c>
      <c r="B92" s="29">
        <f>SUM(B47:B91)</f>
        <v>17.435501830387576</v>
      </c>
    </row>
    <row r="93" spans="1:2" s="5" customFormat="1" ht="17.25" thickBot="1" x14ac:dyDescent="0.3">
      <c r="A93" s="43" t="s">
        <v>58</v>
      </c>
      <c r="B93" s="29">
        <f>+B20+B92</f>
        <v>75.855501830387567</v>
      </c>
    </row>
    <row r="94" spans="1:2" s="5" customFormat="1" ht="17.25" thickBot="1" x14ac:dyDescent="0.3">
      <c r="A94" s="43" t="s">
        <v>47</v>
      </c>
      <c r="B94" s="30">
        <f>'נספח 1'!B38</f>
        <v>64035</v>
      </c>
    </row>
  </sheetData>
  <pageMargins left="0.70866141732283472" right="0.70866141732283472" top="0.74803149606299213" bottom="0.59055118110236227" header="0.31496062992125984" footer="0.31496062992125984"/>
  <pageSetup paperSize="9" scale="73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נספח 1</vt:lpstr>
      <vt:lpstr>נספח 2</vt:lpstr>
      <vt:lpstr>נספח 3</vt:lpstr>
      <vt:lpstr>'נספח 3'!WPrint_TitlesW</vt:lpstr>
    </vt:vector>
  </TitlesOfParts>
  <Company>Otzem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2023-02-15T06:22:23Z</cp:lastPrinted>
  <dcterms:created xsi:type="dcterms:W3CDTF">2015-03-18T07:54:45Z</dcterms:created>
  <dcterms:modified xsi:type="dcterms:W3CDTF">2023-02-15T06:22:26Z</dcterms:modified>
</cp:coreProperties>
</file>